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211" i="1"/>
  <c r="R211"/>
  <c r="K267"/>
  <c r="I267"/>
  <c r="H267"/>
  <c r="K265"/>
  <c r="I265"/>
  <c r="H265"/>
  <c r="K258"/>
  <c r="I258"/>
  <c r="H258"/>
  <c r="K254"/>
  <c r="I254"/>
  <c r="H254"/>
  <c r="K246"/>
  <c r="I246"/>
  <c r="H246"/>
  <c r="K242"/>
  <c r="I242"/>
  <c r="H242"/>
  <c r="Z270"/>
  <c r="X270"/>
  <c r="W270"/>
  <c r="U270"/>
  <c r="S270"/>
  <c r="R270"/>
  <c r="P270"/>
  <c r="N270"/>
  <c r="M270"/>
  <c r="K270"/>
  <c r="I270"/>
  <c r="H270"/>
  <c r="G270"/>
  <c r="F270"/>
  <c r="E270"/>
  <c r="D270"/>
  <c r="C270"/>
  <c r="Z269"/>
  <c r="X269"/>
  <c r="W269"/>
  <c r="Z268"/>
  <c r="X268"/>
  <c r="W268"/>
  <c r="U268"/>
  <c r="U273"/>
  <c r="S268"/>
  <c r="R268"/>
  <c r="E266"/>
  <c r="U265"/>
  <c r="S265"/>
  <c r="R265"/>
  <c r="N265"/>
  <c r="M265"/>
  <c r="F265"/>
  <c r="D265"/>
  <c r="C265"/>
  <c r="U261"/>
  <c r="S261"/>
  <c r="R261"/>
  <c r="P261"/>
  <c r="N261"/>
  <c r="M261"/>
  <c r="K261"/>
  <c r="I261"/>
  <c r="H261"/>
  <c r="F261"/>
  <c r="D261"/>
  <c r="C261"/>
  <c r="U258"/>
  <c r="S258"/>
  <c r="R258"/>
  <c r="N258"/>
  <c r="M258"/>
  <c r="F258"/>
  <c r="D258"/>
  <c r="C258"/>
  <c r="U254"/>
  <c r="S254"/>
  <c r="R254"/>
  <c r="N254"/>
  <c r="M254"/>
  <c r="F254"/>
  <c r="D254"/>
  <c r="C254"/>
  <c r="Z250"/>
  <c r="X250"/>
  <c r="W250"/>
  <c r="AA250"/>
  <c r="U250"/>
  <c r="S250"/>
  <c r="R250"/>
  <c r="P250"/>
  <c r="N250"/>
  <c r="M250"/>
  <c r="K250"/>
  <c r="I250"/>
  <c r="H250"/>
  <c r="F250"/>
  <c r="D250"/>
  <c r="C250"/>
  <c r="U246"/>
  <c r="S246"/>
  <c r="R246"/>
  <c r="N246"/>
  <c r="M246"/>
  <c r="F246"/>
  <c r="D246"/>
  <c r="C246"/>
  <c r="U242"/>
  <c r="S242"/>
  <c r="R242"/>
  <c r="P242"/>
  <c r="N242"/>
  <c r="M242"/>
  <c r="F242"/>
  <c r="D242"/>
  <c r="C242"/>
  <c r="AA238"/>
  <c r="U238"/>
  <c r="S238"/>
  <c r="R238"/>
  <c r="N238"/>
  <c r="M238"/>
  <c r="K238"/>
  <c r="I238"/>
  <c r="H238"/>
  <c r="F238"/>
  <c r="D238"/>
  <c r="C238"/>
  <c r="AA236"/>
  <c r="U235"/>
  <c r="S235"/>
  <c r="R235"/>
  <c r="N235"/>
  <c r="M235"/>
  <c r="K235"/>
  <c r="I235"/>
  <c r="H235"/>
  <c r="F235"/>
  <c r="D235"/>
  <c r="C235"/>
  <c r="U231"/>
  <c r="S231"/>
  <c r="R231"/>
  <c r="N231"/>
  <c r="M231"/>
  <c r="K231"/>
  <c r="I231"/>
  <c r="H231"/>
  <c r="F231"/>
  <c r="D231"/>
  <c r="C231"/>
  <c r="U227"/>
  <c r="S227"/>
  <c r="R227"/>
  <c r="N227"/>
  <c r="M227"/>
  <c r="K227"/>
  <c r="I227"/>
  <c r="H227"/>
  <c r="F227"/>
  <c r="D227"/>
  <c r="C227"/>
  <c r="U223"/>
  <c r="S223"/>
  <c r="R223"/>
  <c r="P223"/>
  <c r="N223"/>
  <c r="M223"/>
  <c r="K223"/>
  <c r="I223"/>
  <c r="H223"/>
  <c r="F223"/>
  <c r="D223"/>
  <c r="C223"/>
  <c r="Z219"/>
  <c r="Z266"/>
  <c r="X219"/>
  <c r="X266"/>
  <c r="W219"/>
  <c r="W266"/>
  <c r="U219"/>
  <c r="S219"/>
  <c r="R219"/>
  <c r="P219"/>
  <c r="N219"/>
  <c r="M219"/>
  <c r="K219"/>
  <c r="I219"/>
  <c r="H219"/>
  <c r="F219"/>
  <c r="D219"/>
  <c r="C219"/>
  <c r="Z213"/>
  <c r="X213"/>
  <c r="W213"/>
  <c r="U213"/>
  <c r="S213"/>
  <c r="R213"/>
  <c r="P213"/>
  <c r="N213"/>
  <c r="M213"/>
  <c r="K213"/>
  <c r="I213"/>
  <c r="H213"/>
  <c r="F213"/>
  <c r="D213"/>
  <c r="C213"/>
  <c r="Z212"/>
  <c r="X212"/>
  <c r="W212"/>
  <c r="S211"/>
  <c r="K210"/>
  <c r="I210"/>
  <c r="H210"/>
  <c r="Y209"/>
  <c r="U206"/>
  <c r="S206"/>
  <c r="R206"/>
  <c r="P206"/>
  <c r="N206"/>
  <c r="M206"/>
  <c r="U203"/>
  <c r="S203"/>
  <c r="R203"/>
  <c r="P203"/>
  <c r="N203"/>
  <c r="M203"/>
  <c r="K203"/>
  <c r="I203"/>
  <c r="H203"/>
  <c r="U198"/>
  <c r="S198"/>
  <c r="R198"/>
  <c r="P198"/>
  <c r="N198"/>
  <c r="M198"/>
  <c r="K198"/>
  <c r="I198"/>
  <c r="H198"/>
  <c r="Z186"/>
  <c r="Z209"/>
  <c r="X186"/>
  <c r="X209"/>
  <c r="W186"/>
  <c r="W209"/>
  <c r="U186"/>
  <c r="S186"/>
  <c r="R186"/>
  <c r="K186"/>
  <c r="H186"/>
  <c r="K172"/>
  <c r="I172"/>
  <c r="I209"/>
  <c r="H172"/>
  <c r="U165"/>
  <c r="S165"/>
  <c r="R165"/>
  <c r="P165"/>
  <c r="N165"/>
  <c r="M165"/>
  <c r="F165"/>
  <c r="F209"/>
  <c r="D165"/>
  <c r="D209"/>
  <c r="C165"/>
  <c r="C209"/>
  <c r="Z153"/>
  <c r="X153"/>
  <c r="W153"/>
  <c r="U153"/>
  <c r="S153"/>
  <c r="R153"/>
  <c r="P153"/>
  <c r="N153"/>
  <c r="M153"/>
  <c r="K153"/>
  <c r="I153"/>
  <c r="H153"/>
  <c r="F153"/>
  <c r="D153"/>
  <c r="C153"/>
  <c r="Z152"/>
  <c r="X152"/>
  <c r="W152"/>
  <c r="K151"/>
  <c r="I151"/>
  <c r="H151"/>
  <c r="P150"/>
  <c r="N150"/>
  <c r="M150"/>
  <c r="K150"/>
  <c r="I150"/>
  <c r="H150"/>
  <c r="Z149"/>
  <c r="Z150"/>
  <c r="X149"/>
  <c r="X150"/>
  <c r="W149"/>
  <c r="U149"/>
  <c r="S149"/>
  <c r="R149"/>
  <c r="W138"/>
  <c r="W150"/>
  <c r="U138"/>
  <c r="U150"/>
  <c r="S138"/>
  <c r="S150"/>
  <c r="R138"/>
  <c r="R150"/>
  <c r="F138"/>
  <c r="F150"/>
  <c r="D138"/>
  <c r="D150"/>
  <c r="C138"/>
  <c r="C150"/>
  <c r="Z127"/>
  <c r="X127"/>
  <c r="W127"/>
  <c r="U127"/>
  <c r="S127"/>
  <c r="R127"/>
  <c r="P127"/>
  <c r="N127"/>
  <c r="M127"/>
  <c r="K127"/>
  <c r="I127"/>
  <c r="H127"/>
  <c r="F127"/>
  <c r="D127"/>
  <c r="C127"/>
  <c r="Z126"/>
  <c r="X126"/>
  <c r="W126"/>
  <c r="Z125"/>
  <c r="Z273"/>
  <c r="X125"/>
  <c r="W125"/>
  <c r="W273"/>
  <c r="U125"/>
  <c r="S125"/>
  <c r="R125"/>
  <c r="K124"/>
  <c r="I124"/>
  <c r="H124"/>
  <c r="F123"/>
  <c r="D123"/>
  <c r="C123"/>
  <c r="Z122"/>
  <c r="X122"/>
  <c r="W122"/>
  <c r="U122"/>
  <c r="S122"/>
  <c r="R122"/>
  <c r="Z119"/>
  <c r="X119"/>
  <c r="W119"/>
  <c r="U119"/>
  <c r="S119"/>
  <c r="R119"/>
  <c r="P119"/>
  <c r="N119"/>
  <c r="Z115"/>
  <c r="X115"/>
  <c r="W115"/>
  <c r="U115"/>
  <c r="S115"/>
  <c r="R115"/>
  <c r="P115"/>
  <c r="N115"/>
  <c r="K115"/>
  <c r="I115"/>
  <c r="H115"/>
  <c r="AA111"/>
  <c r="Z111"/>
  <c r="Y111"/>
  <c r="X111"/>
  <c r="W111"/>
  <c r="U111"/>
  <c r="S111"/>
  <c r="R111"/>
  <c r="P111"/>
  <c r="N111"/>
  <c r="K111"/>
  <c r="I111"/>
  <c r="H111"/>
  <c r="Z106"/>
  <c r="X106"/>
  <c r="W106"/>
  <c r="U106"/>
  <c r="S106"/>
  <c r="R106"/>
  <c r="P106"/>
  <c r="N106"/>
  <c r="Z102"/>
  <c r="X102"/>
  <c r="W102"/>
  <c r="U102"/>
  <c r="S102"/>
  <c r="R102"/>
  <c r="Z99"/>
  <c r="W99"/>
  <c r="U99"/>
  <c r="S99"/>
  <c r="R99"/>
  <c r="P99"/>
  <c r="N99"/>
  <c r="U95"/>
  <c r="S95"/>
  <c r="R95"/>
  <c r="P95"/>
  <c r="N95"/>
  <c r="AA92"/>
  <c r="Z92"/>
  <c r="X92"/>
  <c r="W92"/>
  <c r="U92"/>
  <c r="S92"/>
  <c r="R92"/>
  <c r="N92"/>
  <c r="Z88"/>
  <c r="X88"/>
  <c r="W88"/>
  <c r="U88"/>
  <c r="S88"/>
  <c r="R88"/>
  <c r="P88"/>
  <c r="N88"/>
  <c r="M88"/>
  <c r="K88"/>
  <c r="U85"/>
  <c r="S85"/>
  <c r="R85"/>
  <c r="N85"/>
  <c r="M85"/>
  <c r="X82"/>
  <c r="W82"/>
  <c r="U82"/>
  <c r="S82"/>
  <c r="R82"/>
  <c r="Q82"/>
  <c r="P82"/>
  <c r="N82"/>
  <c r="M82"/>
  <c r="K82"/>
  <c r="I82"/>
  <c r="H82"/>
  <c r="U78"/>
  <c r="S78"/>
  <c r="R78"/>
  <c r="P78"/>
  <c r="N78"/>
  <c r="M78"/>
  <c r="K78"/>
  <c r="U75"/>
  <c r="S75"/>
  <c r="R75"/>
  <c r="K75"/>
  <c r="K72"/>
  <c r="U70"/>
  <c r="S70"/>
  <c r="R70"/>
  <c r="P70"/>
  <c r="N70"/>
  <c r="M70"/>
  <c r="K70"/>
  <c r="I70"/>
  <c r="H70"/>
  <c r="K66"/>
  <c r="Z62"/>
  <c r="X62"/>
  <c r="W62"/>
  <c r="U62"/>
  <c r="S62"/>
  <c r="R62"/>
  <c r="P62"/>
  <c r="N62"/>
  <c r="M62"/>
  <c r="K62"/>
  <c r="I62"/>
  <c r="H62"/>
  <c r="F62"/>
  <c r="D62"/>
  <c r="C62"/>
  <c r="Z61"/>
  <c r="X61"/>
  <c r="W61"/>
  <c r="U60"/>
  <c r="S60"/>
  <c r="R60"/>
  <c r="K59"/>
  <c r="I59"/>
  <c r="H59"/>
  <c r="F59"/>
  <c r="D59"/>
  <c r="C59"/>
  <c r="U58"/>
  <c r="S58"/>
  <c r="R58"/>
  <c r="Z53"/>
  <c r="X53"/>
  <c r="W53"/>
  <c r="U53"/>
  <c r="S53"/>
  <c r="R53"/>
  <c r="Z50"/>
  <c r="X50"/>
  <c r="W50"/>
  <c r="U50"/>
  <c r="S50"/>
  <c r="R50"/>
  <c r="Z47"/>
  <c r="Z59"/>
  <c r="X47"/>
  <c r="X59"/>
  <c r="W47"/>
  <c r="U47"/>
  <c r="S47"/>
  <c r="R47"/>
  <c r="U40"/>
  <c r="U59"/>
  <c r="S40"/>
  <c r="R40"/>
  <c r="R59"/>
  <c r="P40"/>
  <c r="P59"/>
  <c r="N40"/>
  <c r="N59"/>
  <c r="M40"/>
  <c r="M59"/>
  <c r="Y35"/>
  <c r="Z30"/>
  <c r="X30"/>
  <c r="W30"/>
  <c r="V30"/>
  <c r="U30"/>
  <c r="S30"/>
  <c r="R30"/>
  <c r="P30"/>
  <c r="N30"/>
  <c r="M30"/>
  <c r="K30"/>
  <c r="I30"/>
  <c r="H30"/>
  <c r="G30"/>
  <c r="F30"/>
  <c r="E30"/>
  <c r="D30"/>
  <c r="C30"/>
  <c r="Z29"/>
  <c r="X29"/>
  <c r="W29"/>
  <c r="U28"/>
  <c r="R28"/>
  <c r="K27"/>
  <c r="I27"/>
  <c r="H27"/>
  <c r="Z26"/>
  <c r="X26"/>
  <c r="G26"/>
  <c r="E26"/>
  <c r="Z25"/>
  <c r="X25"/>
  <c r="W25"/>
  <c r="U25"/>
  <c r="S25"/>
  <c r="R25"/>
  <c r="P25"/>
  <c r="N25"/>
  <c r="M25"/>
  <c r="K25"/>
  <c r="I25"/>
  <c r="H25"/>
  <c r="F25"/>
  <c r="D25"/>
  <c r="C25"/>
  <c r="Z20"/>
  <c r="X20"/>
  <c r="W20"/>
  <c r="W26"/>
  <c r="U20"/>
  <c r="S20"/>
  <c r="S26"/>
  <c r="R20"/>
  <c r="P20"/>
  <c r="P26"/>
  <c r="N20"/>
  <c r="M20"/>
  <c r="M26"/>
  <c r="K20"/>
  <c r="I20"/>
  <c r="I26"/>
  <c r="H20"/>
  <c r="F20"/>
  <c r="F26"/>
  <c r="D20"/>
  <c r="C20"/>
  <c r="C26"/>
  <c r="Q14"/>
  <c r="P14"/>
  <c r="O14"/>
  <c r="N14"/>
  <c r="M14"/>
  <c r="K14"/>
  <c r="I14"/>
  <c r="H14"/>
  <c r="G14"/>
  <c r="F14"/>
  <c r="E14"/>
  <c r="D14"/>
  <c r="C14"/>
  <c r="Q12"/>
  <c r="O12"/>
  <c r="M12"/>
  <c r="K12"/>
  <c r="I12"/>
  <c r="H12"/>
  <c r="G12"/>
  <c r="F12"/>
  <c r="E12"/>
  <c r="D12"/>
  <c r="C12"/>
  <c r="P9"/>
  <c r="P12"/>
  <c r="N9"/>
  <c r="N12"/>
  <c r="Y25"/>
  <c r="I272"/>
  <c r="H272"/>
  <c r="K272"/>
  <c r="D26"/>
  <c r="H26"/>
  <c r="K26"/>
  <c r="N26"/>
  <c r="R26"/>
  <c r="I123"/>
  <c r="I271"/>
  <c r="C266"/>
  <c r="F266"/>
  <c r="I266"/>
  <c r="M266"/>
  <c r="P266"/>
  <c r="S266"/>
  <c r="K266"/>
  <c r="N266"/>
  <c r="R266"/>
  <c r="U266"/>
  <c r="C271"/>
  <c r="U26"/>
  <c r="AA25"/>
  <c r="S59"/>
  <c r="K123"/>
  <c r="M123"/>
  <c r="P123"/>
  <c r="S123"/>
  <c r="R123"/>
  <c r="U123"/>
  <c r="H123"/>
  <c r="N123"/>
  <c r="W123"/>
  <c r="Z123"/>
  <c r="X123"/>
  <c r="X271"/>
  <c r="Y150"/>
  <c r="M209"/>
  <c r="P209"/>
  <c r="S209"/>
  <c r="H209"/>
  <c r="K209"/>
  <c r="N209"/>
  <c r="R209"/>
  <c r="U209"/>
  <c r="D266"/>
  <c r="D271"/>
  <c r="X274"/>
  <c r="C275"/>
  <c r="I275"/>
  <c r="M275"/>
  <c r="P275"/>
  <c r="S275"/>
  <c r="W275"/>
  <c r="Z275"/>
  <c r="N271"/>
  <c r="S271"/>
  <c r="W59"/>
  <c r="W271"/>
  <c r="Y271"/>
  <c r="S273"/>
  <c r="R273"/>
  <c r="X273"/>
  <c r="W274"/>
  <c r="Z274"/>
  <c r="D275"/>
  <c r="F275"/>
  <c r="H275"/>
  <c r="K275"/>
  <c r="N275"/>
  <c r="R275"/>
  <c r="U275"/>
  <c r="X275"/>
  <c r="H266"/>
  <c r="P271"/>
  <c r="F271"/>
  <c r="K271"/>
  <c r="U271"/>
  <c r="Z271"/>
  <c r="AA273"/>
  <c r="AA209"/>
  <c r="Y266"/>
  <c r="AA26"/>
  <c r="Y26"/>
  <c r="AA266"/>
  <c r="Y47"/>
  <c r="Y20"/>
  <c r="AA20"/>
  <c r="Y250"/>
  <c r="R271"/>
  <c r="H271"/>
  <c r="M271"/>
  <c r="AA271"/>
</calcChain>
</file>

<file path=xl/sharedStrings.xml><?xml version="1.0" encoding="utf-8"?>
<sst xmlns="http://schemas.openxmlformats.org/spreadsheetml/2006/main" count="528" uniqueCount="190">
  <si>
    <t>№   п/п</t>
  </si>
  <si>
    <t>Наименование населенного пункта</t>
  </si>
  <si>
    <t>2011 год</t>
  </si>
  <si>
    <t>2012 год</t>
  </si>
  <si>
    <t>2013 год</t>
  </si>
  <si>
    <t>2014 год</t>
  </si>
  <si>
    <t>2015 год</t>
  </si>
  <si>
    <t>Утверждено на 2011 год (лимиты финансирования)</t>
  </si>
  <si>
    <t>Фактическое исполнение</t>
  </si>
  <si>
    <t>%  фактического исполнения</t>
  </si>
  <si>
    <t>Фактическое финансирование</t>
  </si>
  <si>
    <t>% фактического финансирования утвержденных лимитов</t>
  </si>
  <si>
    <t>Утверждено на 2012 год (лимиты финансирования)</t>
  </si>
  <si>
    <t>Утверждено на 2013 год (лимиты финансирования)</t>
  </si>
  <si>
    <t>Утверждено на 2014 год (лимиты финансирования)</t>
  </si>
  <si>
    <t>Утверждено на 2015 год (лимиты финансирования)</t>
  </si>
  <si>
    <t>Государственная администрация г.Тирасполя и г.Днестровска</t>
  </si>
  <si>
    <t>1.1.</t>
  </si>
  <si>
    <t>В т.ч. кредиторская задолженность за выполненные работы в 2013 году</t>
  </si>
  <si>
    <t>1.2.</t>
  </si>
  <si>
    <t>Ремонтно-строительные работы</t>
  </si>
  <si>
    <t>1.3.</t>
  </si>
  <si>
    <t>Итого по г. Днестровск</t>
  </si>
  <si>
    <t>2.1.</t>
  </si>
  <si>
    <t>2.2.</t>
  </si>
  <si>
    <t>Итого по с. Кременчуг</t>
  </si>
  <si>
    <t>Итого по г. Тирасполю и г. Днестровску</t>
  </si>
  <si>
    <t>Государственная администрация г.Бендеры</t>
  </si>
  <si>
    <t>В т.ч. кредиторская задолженность за выполненные работы в 2011 году</t>
  </si>
  <si>
    <t>В т.ч. кредиторская задолженность за выполненные работы в 2014 году</t>
  </si>
  <si>
    <t>1.4.</t>
  </si>
  <si>
    <t>1.5.</t>
  </si>
  <si>
    <t>Итого по с. Гиска</t>
  </si>
  <si>
    <t>2.3.</t>
  </si>
  <si>
    <t>2.4.</t>
  </si>
  <si>
    <t>2.5.</t>
  </si>
  <si>
    <t>Итого по с. Протягайловка</t>
  </si>
  <si>
    <t>Итого по г. Бендеры</t>
  </si>
  <si>
    <t>Государственная администрация Дубоссарского района и г.Дубоссары</t>
  </si>
  <si>
    <t>Итого по с. Новая Александровка</t>
  </si>
  <si>
    <t>Итого по с. Роги</t>
  </si>
  <si>
    <t>3.1.</t>
  </si>
  <si>
    <t>3.2.</t>
  </si>
  <si>
    <t>Итого по с. Новая Кошница</t>
  </si>
  <si>
    <t>4.1.</t>
  </si>
  <si>
    <t>4.2.</t>
  </si>
  <si>
    <t>4.3.</t>
  </si>
  <si>
    <t>Итого по с. Цыбулевка</t>
  </si>
  <si>
    <t>5.1.</t>
  </si>
  <si>
    <t>5.2.</t>
  </si>
  <si>
    <t>Итого по с. Дзержинское</t>
  </si>
  <si>
    <t>6.1.</t>
  </si>
  <si>
    <t>6.2.</t>
  </si>
  <si>
    <t>Итого по с.Лунга</t>
  </si>
  <si>
    <t>7.1.</t>
  </si>
  <si>
    <t>7.2.</t>
  </si>
  <si>
    <t>7.3.</t>
  </si>
  <si>
    <t>Итого по с.Ново-Комиссаровка</t>
  </si>
  <si>
    <t>8.1.</t>
  </si>
  <si>
    <t>8.2.</t>
  </si>
  <si>
    <t>8.3.</t>
  </si>
  <si>
    <t>Итого по с.Койково</t>
  </si>
  <si>
    <t>9.1.</t>
  </si>
  <si>
    <t>9.2.</t>
  </si>
  <si>
    <t>9.3.</t>
  </si>
  <si>
    <t>Итого по с.Гармацкое</t>
  </si>
  <si>
    <t>10.1.</t>
  </si>
  <si>
    <t>10.2.</t>
  </si>
  <si>
    <t>Итого по с.Гояны</t>
  </si>
  <si>
    <t>11.1.</t>
  </si>
  <si>
    <t>11.2.</t>
  </si>
  <si>
    <t>11.3.</t>
  </si>
  <si>
    <t>Итого по с.Красный Виноградарь</t>
  </si>
  <si>
    <t>Итого по Дубоссарскому району</t>
  </si>
  <si>
    <t>Государственная администрация Григориопольского района и г.Григориополь</t>
  </si>
  <si>
    <t>1.</t>
  </si>
  <si>
    <t>Проектные работы</t>
  </si>
  <si>
    <t>Итого по с. Шипка</t>
  </si>
  <si>
    <t>Итого по с. Спея</t>
  </si>
  <si>
    <t>Итого по п. Маяк</t>
  </si>
  <si>
    <t>Итого по п. Глиное</t>
  </si>
  <si>
    <t>5.3.</t>
  </si>
  <si>
    <t>Итого по с. Бутор</t>
  </si>
  <si>
    <t>6.3.</t>
  </si>
  <si>
    <t>6.4.</t>
  </si>
  <si>
    <t>Итого по с. Бычок, с. Ново-Владимировка</t>
  </si>
  <si>
    <t>Итого по с. Виноградное</t>
  </si>
  <si>
    <t>Итого по с. Гыртоп</t>
  </si>
  <si>
    <t>9.4.</t>
  </si>
  <si>
    <t>Итого по с. Колосово</t>
  </si>
  <si>
    <t>10.3.</t>
  </si>
  <si>
    <t>Итого по с. Красногорка</t>
  </si>
  <si>
    <t>11.4.</t>
  </si>
  <si>
    <t>Итого по с. Малаешты</t>
  </si>
  <si>
    <t>12.1.</t>
  </si>
  <si>
    <t>12.2.</t>
  </si>
  <si>
    <t>12.3.</t>
  </si>
  <si>
    <t>Итого по с. Черница</t>
  </si>
  <si>
    <t>13.1.</t>
  </si>
  <si>
    <t>13.2.</t>
  </si>
  <si>
    <t>13.3.</t>
  </si>
  <si>
    <t>13.4.</t>
  </si>
  <si>
    <t>Итого по с. Ташлык</t>
  </si>
  <si>
    <t>14.1.</t>
  </si>
  <si>
    <t>14.2.</t>
  </si>
  <si>
    <t>14.3.</t>
  </si>
  <si>
    <t>14.4.</t>
  </si>
  <si>
    <t>14.5.</t>
  </si>
  <si>
    <t>Итого по с. Тея, с. Токмазея</t>
  </si>
  <si>
    <t>15.1.</t>
  </si>
  <si>
    <t>15.2.</t>
  </si>
  <si>
    <t>15.3.</t>
  </si>
  <si>
    <t>15.4.</t>
  </si>
  <si>
    <t>Итого по п. Карманово</t>
  </si>
  <si>
    <t>16.1.</t>
  </si>
  <si>
    <t>16.2.</t>
  </si>
  <si>
    <t>16.3.</t>
  </si>
  <si>
    <t>16.4.</t>
  </si>
  <si>
    <t>Итого по с. Красная Горка</t>
  </si>
  <si>
    <t>17.1.</t>
  </si>
  <si>
    <t>17.2.</t>
  </si>
  <si>
    <t>17.3.</t>
  </si>
  <si>
    <t>Итого по с. Делакеу</t>
  </si>
  <si>
    <t>Итого по Григориопольскому району</t>
  </si>
  <si>
    <t>Государственная администрация Каменского района и г.Каменка</t>
  </si>
  <si>
    <t>Итого по с. Севериновка</t>
  </si>
  <si>
    <t>Итого по с. Рашково</t>
  </si>
  <si>
    <t>3.3.</t>
  </si>
  <si>
    <t>Итого по с. Валя-Адынке</t>
  </si>
  <si>
    <t>Итого по с. Подойма</t>
  </si>
  <si>
    <t>Итого по с. Катериновка</t>
  </si>
  <si>
    <t xml:space="preserve">Итого по с. Хрустовая </t>
  </si>
  <si>
    <t>Итого по с. Ротар</t>
  </si>
  <si>
    <t>Итого по с. Грушка</t>
  </si>
  <si>
    <t>Итого по с. Кузьмин</t>
  </si>
  <si>
    <t>Итого по Каменскому району</t>
  </si>
  <si>
    <t>Государственная администрация Рыбницкого района и г.Рыбница</t>
  </si>
  <si>
    <t>Итого по с. Большой Молокиш</t>
  </si>
  <si>
    <t>Итого по с. Выхватинцы</t>
  </si>
  <si>
    <t>3.4.</t>
  </si>
  <si>
    <t>Итого по с. Ержово</t>
  </si>
  <si>
    <t>Итого по п. Красненькое</t>
  </si>
  <si>
    <t>Итого по с. Сарацея</t>
  </si>
  <si>
    <t>Итого по с.Михайловка</t>
  </si>
  <si>
    <t>Итого по с. Малый Молокиш</t>
  </si>
  <si>
    <t>Итого по с. Советское</t>
  </si>
  <si>
    <t>Итого по с. Ульма</t>
  </si>
  <si>
    <t>Итого по с. Гидирим</t>
  </si>
  <si>
    <t>Итого по с. Броштяны</t>
  </si>
  <si>
    <t>Итого по с. Жура</t>
  </si>
  <si>
    <t>Итого по с. Колбасна</t>
  </si>
  <si>
    <t>Итого по с. Плоть</t>
  </si>
  <si>
    <t>Итого по с. Белочи</t>
  </si>
  <si>
    <t>Итого по с. Андреевка</t>
  </si>
  <si>
    <t>Итого по с. Бутучаны</t>
  </si>
  <si>
    <t>18.1.</t>
  </si>
  <si>
    <t>18.2.</t>
  </si>
  <si>
    <t>Итого по с. Воронково</t>
  </si>
  <si>
    <t>19.1.</t>
  </si>
  <si>
    <t>19.2.</t>
  </si>
  <si>
    <t>19.3.</t>
  </si>
  <si>
    <t>Итого по с. Попенки</t>
  </si>
  <si>
    <t>Итого по с. Строенцы</t>
  </si>
  <si>
    <t>20.1.</t>
  </si>
  <si>
    <t>20.2.</t>
  </si>
  <si>
    <t>Итого по с. Мокра</t>
  </si>
  <si>
    <t>Итого по Рыбницкому району</t>
  </si>
  <si>
    <t>Государственная администрация Слободзейского района г.Слободзея</t>
  </si>
  <si>
    <t>Итого по п. Первомайск</t>
  </si>
  <si>
    <t>Итого по п. Красное</t>
  </si>
  <si>
    <t>Итого по с. Ближний Хутор</t>
  </si>
  <si>
    <t>4.4.</t>
  </si>
  <si>
    <t>Итого по с. Владимировка</t>
  </si>
  <si>
    <t>5.4.</t>
  </si>
  <si>
    <t>Итого по с. Глиное</t>
  </si>
  <si>
    <t>Итого по с. Карагаш</t>
  </si>
  <si>
    <t>Итого по с. Кицканы</t>
  </si>
  <si>
    <t xml:space="preserve">Итого по с. Незавертайловка </t>
  </si>
  <si>
    <t>Итого по с. Парканы</t>
  </si>
  <si>
    <t>Итого по с. Суклея</t>
  </si>
  <si>
    <t>Итого по с. Терновка</t>
  </si>
  <si>
    <t>Итого по с. Фрунзе</t>
  </si>
  <si>
    <t>Итого по с. Чобручи</t>
  </si>
  <si>
    <t>Итого по Слободзейскому району</t>
  </si>
  <si>
    <t>Итого по республике</t>
  </si>
  <si>
    <t>7.4.</t>
  </si>
  <si>
    <t>8.4.</t>
  </si>
  <si>
    <t>10.4.</t>
  </si>
  <si>
    <t xml:space="preserve">Освоение средств по  Государственной программе «Строительство, ремонт и реконструкция систем
питьевого водоснабжения сел и поселков Приднестровской Молдавской Республики на 2011-2015 годы» за период 2011-2015 годов согласно утвержденным лимитам финансирования
Отчет об исполнении Государственной программы «Строительство, ремонт и реконструкция систем
питьевого водоснабжения сел и поселков ПМР на 2011-2015 годы» за 2013 год
</t>
  </si>
  <si>
    <t xml:space="preserve">Приложение № 1
к отчету об исполнении Государственной программы "Строительство, ремонт и реконструкция систем питьевого водоснабжения сел и поселков ПМР на 2011-2015 годы"                                                         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</si>
</sst>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top" wrapText="1"/>
    </xf>
    <xf numFmtId="3" fontId="4" fillId="2" borderId="5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9" xfId="0" applyNumberFormat="1" applyFont="1" applyFill="1" applyBorder="1" applyAlignment="1">
      <alignment horizontal="center" vertical="top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12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1" fillId="2" borderId="1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3" fontId="1" fillId="2" borderId="7" xfId="0" applyNumberFormat="1" applyFont="1" applyFill="1" applyBorder="1" applyAlignment="1">
      <alignment horizontal="center" wrapText="1"/>
    </xf>
    <xf numFmtId="3" fontId="2" fillId="2" borderId="7" xfId="0" applyNumberFormat="1" applyFont="1" applyFill="1" applyBorder="1" applyAlignment="1">
      <alignment horizontal="center" wrapText="1"/>
    </xf>
    <xf numFmtId="3" fontId="1" fillId="2" borderId="5" xfId="0" applyNumberFormat="1" applyFont="1" applyFill="1" applyBorder="1" applyAlignment="1">
      <alignment horizont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5"/>
  <sheetViews>
    <sheetView view="pageBreakPreview" topLeftCell="J1" zoomScale="60" zoomScaleNormal="100" workbookViewId="0">
      <selection activeCell="X1" sqref="X1"/>
    </sheetView>
  </sheetViews>
  <sheetFormatPr defaultRowHeight="15"/>
  <cols>
    <col min="1" max="1" width="4.42578125" style="47" customWidth="1"/>
    <col min="2" max="2" width="34.140625" style="47" customWidth="1"/>
    <col min="3" max="3" width="12.140625" style="47" customWidth="1"/>
    <col min="4" max="4" width="12.7109375" style="47" customWidth="1"/>
    <col min="5" max="5" width="9.140625" style="47"/>
    <col min="6" max="6" width="12.7109375" style="47" customWidth="1"/>
    <col min="7" max="7" width="9.140625" style="47"/>
    <col min="8" max="8" width="12.7109375" style="47" customWidth="1"/>
    <col min="9" max="9" width="12.140625" style="47" customWidth="1"/>
    <col min="10" max="10" width="9.140625" style="47"/>
    <col min="11" max="11" width="11.85546875" style="47" customWidth="1"/>
    <col min="12" max="12" width="9.140625" style="47"/>
    <col min="13" max="13" width="11" style="47" customWidth="1"/>
    <col min="14" max="14" width="11.5703125" style="47" customWidth="1"/>
    <col min="15" max="15" width="9.140625" style="47"/>
    <col min="16" max="16" width="11.85546875" style="47" customWidth="1"/>
    <col min="17" max="17" width="9.140625" style="47"/>
    <col min="18" max="18" width="11.28515625" style="47" customWidth="1"/>
    <col min="19" max="19" width="11.7109375" style="47" customWidth="1"/>
    <col min="20" max="20" width="9.140625" style="47"/>
    <col min="21" max="21" width="11.5703125" style="47" customWidth="1"/>
    <col min="22" max="22" width="9.140625" style="47"/>
    <col min="23" max="23" width="11" style="47" customWidth="1"/>
    <col min="24" max="24" width="11.85546875" style="47" customWidth="1"/>
    <col min="25" max="25" width="9.140625" style="47"/>
    <col min="26" max="26" width="11.5703125" style="47" customWidth="1"/>
    <col min="27" max="16384" width="9.140625" style="47"/>
  </cols>
  <sheetData>
    <row r="1" spans="1:27" ht="104.25" customHeight="1">
      <c r="A1" s="46"/>
      <c r="B1" s="46"/>
      <c r="C1" s="46"/>
      <c r="D1" s="46"/>
      <c r="E1" s="46"/>
      <c r="F1" s="138"/>
      <c r="G1" s="138"/>
      <c r="H1" s="46"/>
      <c r="I1" s="46"/>
      <c r="J1" s="46"/>
      <c r="K1" s="138"/>
      <c r="L1" s="138"/>
      <c r="M1" s="46"/>
      <c r="N1" s="46"/>
      <c r="O1" s="46"/>
      <c r="P1" s="138"/>
      <c r="Q1" s="138"/>
      <c r="R1" s="46"/>
      <c r="S1" s="46"/>
      <c r="T1" s="46"/>
      <c r="U1" s="138"/>
      <c r="V1" s="138"/>
      <c r="W1" s="46"/>
      <c r="X1" s="46"/>
      <c r="Y1" s="139" t="s">
        <v>189</v>
      </c>
      <c r="Z1" s="139"/>
      <c r="AA1" s="139"/>
    </row>
    <row r="2" spans="1:27" ht="27.75" customHeight="1">
      <c r="A2" s="137" t="s">
        <v>188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</row>
    <row r="3" spans="1:27">
      <c r="A3" s="136" t="s">
        <v>0</v>
      </c>
      <c r="B3" s="126" t="s">
        <v>1</v>
      </c>
      <c r="C3" s="121" t="s">
        <v>2</v>
      </c>
      <c r="D3" s="122"/>
      <c r="E3" s="122"/>
      <c r="F3" s="122"/>
      <c r="G3" s="123"/>
      <c r="H3" s="121" t="s">
        <v>3</v>
      </c>
      <c r="I3" s="122"/>
      <c r="J3" s="122"/>
      <c r="K3" s="122"/>
      <c r="L3" s="123"/>
      <c r="M3" s="121" t="s">
        <v>4</v>
      </c>
      <c r="N3" s="122"/>
      <c r="O3" s="122"/>
      <c r="P3" s="122"/>
      <c r="Q3" s="123"/>
      <c r="R3" s="121" t="s">
        <v>5</v>
      </c>
      <c r="S3" s="122"/>
      <c r="T3" s="122"/>
      <c r="U3" s="122"/>
      <c r="V3" s="123"/>
      <c r="W3" s="121" t="s">
        <v>6</v>
      </c>
      <c r="X3" s="122"/>
      <c r="Y3" s="122"/>
      <c r="Z3" s="122"/>
      <c r="AA3" s="123"/>
    </row>
    <row r="4" spans="1:27" ht="102">
      <c r="A4" s="136"/>
      <c r="B4" s="126"/>
      <c r="C4" s="1" t="s">
        <v>7</v>
      </c>
      <c r="D4" s="2" t="s">
        <v>8</v>
      </c>
      <c r="E4" s="2" t="s">
        <v>9</v>
      </c>
      <c r="F4" s="3" t="s">
        <v>10</v>
      </c>
      <c r="G4" s="4" t="s">
        <v>11</v>
      </c>
      <c r="H4" s="1" t="s">
        <v>12</v>
      </c>
      <c r="I4" s="2" t="s">
        <v>8</v>
      </c>
      <c r="J4" s="2" t="s">
        <v>9</v>
      </c>
      <c r="K4" s="3" t="s">
        <v>10</v>
      </c>
      <c r="L4" s="4" t="s">
        <v>11</v>
      </c>
      <c r="M4" s="1" t="s">
        <v>13</v>
      </c>
      <c r="N4" s="2" t="s">
        <v>8</v>
      </c>
      <c r="O4" s="2" t="s">
        <v>9</v>
      </c>
      <c r="P4" s="3" t="s">
        <v>10</v>
      </c>
      <c r="Q4" s="4" t="s">
        <v>11</v>
      </c>
      <c r="R4" s="1" t="s">
        <v>14</v>
      </c>
      <c r="S4" s="2" t="s">
        <v>8</v>
      </c>
      <c r="T4" s="2" t="s">
        <v>9</v>
      </c>
      <c r="U4" s="3" t="s">
        <v>10</v>
      </c>
      <c r="V4" s="4" t="s">
        <v>11</v>
      </c>
      <c r="W4" s="1" t="s">
        <v>15</v>
      </c>
      <c r="X4" s="2" t="s">
        <v>8</v>
      </c>
      <c r="Y4" s="2" t="s">
        <v>9</v>
      </c>
      <c r="Z4" s="3" t="s">
        <v>10</v>
      </c>
      <c r="AA4" s="5" t="s">
        <v>11</v>
      </c>
    </row>
    <row r="5" spans="1:27">
      <c r="A5" s="6">
        <v>1</v>
      </c>
      <c r="B5" s="7">
        <v>2</v>
      </c>
      <c r="C5" s="8">
        <v>3</v>
      </c>
      <c r="D5" s="9">
        <v>4</v>
      </c>
      <c r="E5" s="9">
        <v>5</v>
      </c>
      <c r="F5" s="9">
        <v>6</v>
      </c>
      <c r="G5" s="7">
        <v>7</v>
      </c>
      <c r="H5" s="8">
        <v>8</v>
      </c>
      <c r="I5" s="9">
        <v>9</v>
      </c>
      <c r="J5" s="9">
        <v>10</v>
      </c>
      <c r="K5" s="9">
        <v>11</v>
      </c>
      <c r="L5" s="7">
        <v>12</v>
      </c>
      <c r="M5" s="8">
        <v>13</v>
      </c>
      <c r="N5" s="9">
        <v>14</v>
      </c>
      <c r="O5" s="9">
        <v>15</v>
      </c>
      <c r="P5" s="9">
        <v>16</v>
      </c>
      <c r="Q5" s="7">
        <v>17</v>
      </c>
      <c r="R5" s="8">
        <v>18</v>
      </c>
      <c r="S5" s="9">
        <v>19</v>
      </c>
      <c r="T5" s="9">
        <v>20</v>
      </c>
      <c r="U5" s="9">
        <v>21</v>
      </c>
      <c r="V5" s="7">
        <v>22</v>
      </c>
      <c r="W5" s="8">
        <v>23</v>
      </c>
      <c r="X5" s="9">
        <v>24</v>
      </c>
      <c r="Y5" s="9">
        <v>25</v>
      </c>
      <c r="Z5" s="9">
        <v>26</v>
      </c>
      <c r="AA5" s="10">
        <v>27</v>
      </c>
    </row>
    <row r="6" spans="1:27">
      <c r="A6" s="11"/>
      <c r="B6" s="127" t="s">
        <v>16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27" ht="25.5">
      <c r="A7" s="48" t="s">
        <v>17</v>
      </c>
      <c r="B7" s="12" t="s">
        <v>18</v>
      </c>
      <c r="C7" s="13"/>
      <c r="D7" s="14"/>
      <c r="E7" s="14"/>
      <c r="F7" s="14"/>
      <c r="G7" s="15"/>
      <c r="H7" s="13"/>
      <c r="I7" s="14"/>
      <c r="J7" s="14"/>
      <c r="K7" s="14"/>
      <c r="L7" s="15"/>
      <c r="M7" s="13"/>
      <c r="N7" s="14"/>
      <c r="O7" s="14"/>
      <c r="P7" s="14"/>
      <c r="Q7" s="15"/>
      <c r="R7" s="16">
        <v>248021</v>
      </c>
      <c r="S7" s="17">
        <v>0</v>
      </c>
      <c r="T7" s="17">
        <v>0</v>
      </c>
      <c r="U7" s="17">
        <v>248021</v>
      </c>
      <c r="V7" s="7">
        <v>100</v>
      </c>
      <c r="W7" s="13"/>
      <c r="X7" s="14"/>
      <c r="Y7" s="14"/>
      <c r="Z7" s="14"/>
      <c r="AA7" s="18"/>
    </row>
    <row r="8" spans="1:27">
      <c r="A8" s="48" t="s">
        <v>19</v>
      </c>
      <c r="B8" s="12" t="s">
        <v>20</v>
      </c>
      <c r="C8" s="16">
        <v>534160</v>
      </c>
      <c r="D8" s="17">
        <v>429962</v>
      </c>
      <c r="E8" s="9">
        <v>80</v>
      </c>
      <c r="F8" s="17">
        <v>429962</v>
      </c>
      <c r="G8" s="7">
        <v>80</v>
      </c>
      <c r="H8" s="16">
        <v>308640</v>
      </c>
      <c r="I8" s="17">
        <v>247142</v>
      </c>
      <c r="J8" s="9">
        <v>80</v>
      </c>
      <c r="K8" s="17">
        <v>247142</v>
      </c>
      <c r="L8" s="7">
        <v>80</v>
      </c>
      <c r="M8" s="16">
        <v>406415</v>
      </c>
      <c r="N8" s="17">
        <v>248021</v>
      </c>
      <c r="O8" s="9">
        <v>61</v>
      </c>
      <c r="P8" s="9">
        <v>0</v>
      </c>
      <c r="Q8" s="7">
        <v>0</v>
      </c>
      <c r="R8" s="19">
        <v>210000</v>
      </c>
      <c r="S8" s="20">
        <v>0</v>
      </c>
      <c r="T8" s="20">
        <v>0</v>
      </c>
      <c r="U8" s="20">
        <v>0</v>
      </c>
      <c r="V8" s="7">
        <v>0</v>
      </c>
      <c r="W8" s="8"/>
      <c r="X8" s="9"/>
      <c r="Y8" s="9"/>
      <c r="Z8" s="9"/>
      <c r="AA8" s="10"/>
    </row>
    <row r="9" spans="1:27">
      <c r="A9" s="6" t="s">
        <v>21</v>
      </c>
      <c r="B9" s="21" t="s">
        <v>22</v>
      </c>
      <c r="C9" s="22">
        <v>534160</v>
      </c>
      <c r="D9" s="23">
        <v>429962</v>
      </c>
      <c r="E9" s="14">
        <v>80</v>
      </c>
      <c r="F9" s="23">
        <v>429962</v>
      </c>
      <c r="G9" s="15">
        <v>80</v>
      </c>
      <c r="H9" s="22">
        <v>308640</v>
      </c>
      <c r="I9" s="23">
        <v>247142</v>
      </c>
      <c r="J9" s="14">
        <v>80</v>
      </c>
      <c r="K9" s="23">
        <v>247142</v>
      </c>
      <c r="L9" s="15">
        <v>80</v>
      </c>
      <c r="M9" s="22">
        <v>406415</v>
      </c>
      <c r="N9" s="23">
        <f>N7+N8</f>
        <v>248021</v>
      </c>
      <c r="O9" s="14">
        <v>61</v>
      </c>
      <c r="P9" s="23">
        <f>P7+P8</f>
        <v>0</v>
      </c>
      <c r="Q9" s="15">
        <v>0</v>
      </c>
      <c r="R9" s="24">
        <v>458021</v>
      </c>
      <c r="S9" s="25">
        <v>0</v>
      </c>
      <c r="T9" s="25">
        <v>0</v>
      </c>
      <c r="U9" s="25">
        <v>248021</v>
      </c>
      <c r="V9" s="26">
        <v>54</v>
      </c>
      <c r="W9" s="13"/>
      <c r="X9" s="14"/>
      <c r="Y9" s="14"/>
      <c r="Z9" s="14"/>
      <c r="AA9" s="18"/>
    </row>
    <row r="10" spans="1:27">
      <c r="A10" s="48" t="s">
        <v>23</v>
      </c>
      <c r="B10" s="12" t="s">
        <v>20</v>
      </c>
      <c r="C10" s="16">
        <v>577010</v>
      </c>
      <c r="D10" s="17">
        <v>478127</v>
      </c>
      <c r="E10" s="9">
        <v>83</v>
      </c>
      <c r="F10" s="17">
        <v>478127</v>
      </c>
      <c r="G10" s="7">
        <v>83</v>
      </c>
      <c r="H10" s="8"/>
      <c r="I10" s="9"/>
      <c r="J10" s="9"/>
      <c r="K10" s="9"/>
      <c r="L10" s="7"/>
      <c r="M10" s="8"/>
      <c r="N10" s="9"/>
      <c r="O10" s="9"/>
      <c r="P10" s="9"/>
      <c r="Q10" s="7"/>
      <c r="R10" s="8"/>
      <c r="S10" s="9"/>
      <c r="T10" s="9"/>
      <c r="U10" s="9"/>
      <c r="V10" s="7"/>
      <c r="W10" s="8"/>
      <c r="X10" s="9"/>
      <c r="Y10" s="9"/>
      <c r="Z10" s="9"/>
      <c r="AA10" s="10"/>
    </row>
    <row r="11" spans="1:27">
      <c r="A11" s="49" t="s">
        <v>24</v>
      </c>
      <c r="B11" s="50" t="s">
        <v>25</v>
      </c>
      <c r="C11" s="22">
        <v>577010</v>
      </c>
      <c r="D11" s="23">
        <v>478127</v>
      </c>
      <c r="E11" s="14">
        <v>83</v>
      </c>
      <c r="F11" s="23">
        <v>478127</v>
      </c>
      <c r="G11" s="15">
        <v>83</v>
      </c>
      <c r="H11" s="13"/>
      <c r="I11" s="14"/>
      <c r="J11" s="14"/>
      <c r="K11" s="14"/>
      <c r="L11" s="15"/>
      <c r="M11" s="13"/>
      <c r="N11" s="14"/>
      <c r="O11" s="14"/>
      <c r="P11" s="14"/>
      <c r="Q11" s="15"/>
      <c r="R11" s="13"/>
      <c r="S11" s="14"/>
      <c r="T11" s="14"/>
      <c r="U11" s="14"/>
      <c r="V11" s="15"/>
      <c r="W11" s="13"/>
      <c r="X11" s="14"/>
      <c r="Y11" s="14"/>
      <c r="Z11" s="14"/>
      <c r="AA11" s="18"/>
    </row>
    <row r="12" spans="1:27">
      <c r="A12" s="51"/>
      <c r="B12" s="27" t="s">
        <v>26</v>
      </c>
      <c r="C12" s="22">
        <f>C9+C11</f>
        <v>1111170</v>
      </c>
      <c r="D12" s="23">
        <f>D9+D11</f>
        <v>908089</v>
      </c>
      <c r="E12" s="23">
        <f>AVERAGE(E9, E11)</f>
        <v>81.5</v>
      </c>
      <c r="F12" s="23">
        <f>F9+F11</f>
        <v>908089</v>
      </c>
      <c r="G12" s="28">
        <f>AVERAGE(G9, G11)</f>
        <v>81.5</v>
      </c>
      <c r="H12" s="22">
        <f>H9+H11</f>
        <v>308640</v>
      </c>
      <c r="I12" s="23">
        <f>I9+I11</f>
        <v>247142</v>
      </c>
      <c r="J12" s="23">
        <v>80</v>
      </c>
      <c r="K12" s="23">
        <f>K9+K11</f>
        <v>247142</v>
      </c>
      <c r="L12" s="28">
        <v>80</v>
      </c>
      <c r="M12" s="22">
        <f>M9+M11</f>
        <v>406415</v>
      </c>
      <c r="N12" s="23">
        <f>N9+N11</f>
        <v>248021</v>
      </c>
      <c r="O12" s="23">
        <f>AVERAGE(O9, O11)</f>
        <v>61</v>
      </c>
      <c r="P12" s="23">
        <f>P9+P11</f>
        <v>0</v>
      </c>
      <c r="Q12" s="28">
        <f>AVERAGE(Q9, Q11)</f>
        <v>0</v>
      </c>
      <c r="R12" s="22">
        <v>458021</v>
      </c>
      <c r="S12" s="23">
        <v>0</v>
      </c>
      <c r="T12" s="23">
        <v>0</v>
      </c>
      <c r="U12" s="23">
        <v>248021</v>
      </c>
      <c r="V12" s="28">
        <v>54</v>
      </c>
      <c r="W12" s="22"/>
      <c r="X12" s="23"/>
      <c r="Y12" s="14"/>
      <c r="Z12" s="14"/>
      <c r="AA12" s="18"/>
    </row>
    <row r="13" spans="1:27" ht="25.5">
      <c r="A13" s="49"/>
      <c r="B13" s="12" t="s">
        <v>18</v>
      </c>
      <c r="C13" s="13"/>
      <c r="D13" s="14"/>
      <c r="E13" s="14"/>
      <c r="F13" s="14"/>
      <c r="G13" s="15"/>
      <c r="H13" s="13"/>
      <c r="I13" s="14"/>
      <c r="J13" s="14"/>
      <c r="K13" s="14"/>
      <c r="L13" s="15"/>
      <c r="M13" s="13"/>
      <c r="N13" s="14"/>
      <c r="O13" s="14"/>
      <c r="P13" s="14"/>
      <c r="Q13" s="15"/>
      <c r="R13" s="16">
        <v>248021</v>
      </c>
      <c r="S13" s="17">
        <v>0</v>
      </c>
      <c r="T13" s="17">
        <v>0</v>
      </c>
      <c r="U13" s="17">
        <v>248021</v>
      </c>
      <c r="V13" s="7">
        <v>100</v>
      </c>
      <c r="W13" s="13"/>
      <c r="X13" s="14"/>
      <c r="Y13" s="14"/>
      <c r="Z13" s="14"/>
      <c r="AA13" s="18"/>
    </row>
    <row r="14" spans="1:27">
      <c r="A14" s="51"/>
      <c r="B14" s="12" t="s">
        <v>20</v>
      </c>
      <c r="C14" s="16">
        <f>C8+C10</f>
        <v>1111170</v>
      </c>
      <c r="D14" s="17">
        <f>D8+D10</f>
        <v>908089</v>
      </c>
      <c r="E14" s="20">
        <f>AVERAGE(E8, E10)</f>
        <v>81.5</v>
      </c>
      <c r="F14" s="17">
        <f>F8+F10</f>
        <v>908089</v>
      </c>
      <c r="G14" s="29">
        <f>AVERAGE(G8, G10)</f>
        <v>81.5</v>
      </c>
      <c r="H14" s="16">
        <f>H8+H10</f>
        <v>308640</v>
      </c>
      <c r="I14" s="17">
        <f>I8+I10</f>
        <v>247142</v>
      </c>
      <c r="J14" s="9">
        <v>80</v>
      </c>
      <c r="K14" s="17">
        <f>K8+K10</f>
        <v>247142</v>
      </c>
      <c r="L14" s="7">
        <v>80</v>
      </c>
      <c r="M14" s="16">
        <f>M8+M10</f>
        <v>406415</v>
      </c>
      <c r="N14" s="17">
        <f>N8+N10</f>
        <v>248021</v>
      </c>
      <c r="O14" s="20">
        <f>AVERAGE(O8, O10)</f>
        <v>61</v>
      </c>
      <c r="P14" s="17">
        <f>P8+P10</f>
        <v>0</v>
      </c>
      <c r="Q14" s="29">
        <f>AVERAGE(Q8, Q10)</f>
        <v>0</v>
      </c>
      <c r="R14" s="19">
        <v>210000</v>
      </c>
      <c r="S14" s="20">
        <v>0</v>
      </c>
      <c r="T14" s="20">
        <v>0</v>
      </c>
      <c r="U14" s="20">
        <v>0</v>
      </c>
      <c r="V14" s="7">
        <v>0</v>
      </c>
      <c r="W14" s="8"/>
      <c r="X14" s="9"/>
      <c r="Y14" s="9"/>
      <c r="Z14" s="9"/>
      <c r="AA14" s="10"/>
    </row>
    <row r="15" spans="1:27">
      <c r="A15" s="52"/>
      <c r="B15" s="129" t="s">
        <v>27</v>
      </c>
      <c r="C15" s="130"/>
      <c r="D15" s="130"/>
      <c r="E15" s="130"/>
      <c r="F15" s="130"/>
      <c r="G15" s="130"/>
      <c r="H15" s="131"/>
      <c r="I15" s="131"/>
      <c r="J15" s="131"/>
      <c r="K15" s="131"/>
      <c r="L15" s="131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</row>
    <row r="16" spans="1:27" ht="25.5">
      <c r="A16" s="48" t="s">
        <v>17</v>
      </c>
      <c r="B16" s="12" t="s">
        <v>28</v>
      </c>
      <c r="C16" s="14"/>
      <c r="D16" s="14"/>
      <c r="E16" s="14"/>
      <c r="F16" s="14"/>
      <c r="G16" s="15"/>
      <c r="H16" s="16">
        <v>323208</v>
      </c>
      <c r="I16" s="17">
        <v>320959</v>
      </c>
      <c r="J16" s="9">
        <v>99</v>
      </c>
      <c r="K16" s="17">
        <v>320959</v>
      </c>
      <c r="L16" s="10">
        <v>99</v>
      </c>
      <c r="M16" s="30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27" ht="25.5">
      <c r="A17" s="48" t="s">
        <v>19</v>
      </c>
      <c r="B17" s="12" t="s">
        <v>18</v>
      </c>
      <c r="C17" s="53"/>
      <c r="D17" s="54"/>
      <c r="E17" s="6"/>
      <c r="F17" s="55"/>
      <c r="G17" s="7"/>
      <c r="H17" s="56"/>
      <c r="I17" s="57"/>
      <c r="J17" s="58"/>
      <c r="K17" s="59"/>
      <c r="L17" s="60"/>
      <c r="M17" s="53"/>
      <c r="N17" s="54"/>
      <c r="O17" s="6"/>
      <c r="P17" s="55"/>
      <c r="Q17" s="7"/>
      <c r="R17" s="53">
        <v>2895959</v>
      </c>
      <c r="S17" s="54">
        <v>0</v>
      </c>
      <c r="T17" s="6">
        <v>0</v>
      </c>
      <c r="U17" s="55">
        <v>2895959</v>
      </c>
      <c r="V17" s="7">
        <v>100</v>
      </c>
      <c r="W17" s="53"/>
      <c r="X17" s="54"/>
      <c r="Y17" s="6"/>
      <c r="Z17" s="55"/>
      <c r="AA17" s="10"/>
    </row>
    <row r="18" spans="1:27" ht="25.5">
      <c r="A18" s="48" t="s">
        <v>21</v>
      </c>
      <c r="B18" s="12" t="s">
        <v>29</v>
      </c>
      <c r="C18" s="53"/>
      <c r="D18" s="54"/>
      <c r="E18" s="61"/>
      <c r="F18" s="55"/>
      <c r="G18" s="7"/>
      <c r="H18" s="53"/>
      <c r="I18" s="54"/>
      <c r="J18" s="61"/>
      <c r="K18" s="55"/>
      <c r="L18" s="62"/>
      <c r="M18" s="53"/>
      <c r="N18" s="54"/>
      <c r="O18" s="61"/>
      <c r="P18" s="55"/>
      <c r="Q18" s="7"/>
      <c r="R18" s="53"/>
      <c r="S18" s="54"/>
      <c r="T18" s="61"/>
      <c r="U18" s="55"/>
      <c r="V18" s="7"/>
      <c r="W18" s="53">
        <v>31628</v>
      </c>
      <c r="X18" s="54">
        <v>0</v>
      </c>
      <c r="Y18" s="6">
        <v>0</v>
      </c>
      <c r="Z18" s="55">
        <v>0</v>
      </c>
      <c r="AA18" s="10">
        <v>0</v>
      </c>
    </row>
    <row r="19" spans="1:27">
      <c r="A19" s="6" t="s">
        <v>30</v>
      </c>
      <c r="B19" s="12" t="s">
        <v>20</v>
      </c>
      <c r="C19" s="53">
        <v>1628500</v>
      </c>
      <c r="D19" s="54">
        <v>1626251</v>
      </c>
      <c r="E19" s="55">
        <v>100</v>
      </c>
      <c r="F19" s="54">
        <v>1305292</v>
      </c>
      <c r="G19" s="63">
        <v>80</v>
      </c>
      <c r="H19" s="53">
        <v>1806790</v>
      </c>
      <c r="I19" s="54">
        <v>1651792</v>
      </c>
      <c r="J19" s="55">
        <v>91</v>
      </c>
      <c r="K19" s="54">
        <v>1651792</v>
      </c>
      <c r="L19" s="64">
        <v>91</v>
      </c>
      <c r="M19" s="53">
        <v>3689083</v>
      </c>
      <c r="N19" s="54">
        <v>3345959</v>
      </c>
      <c r="O19" s="55">
        <v>91</v>
      </c>
      <c r="P19" s="54">
        <v>450000</v>
      </c>
      <c r="Q19" s="63">
        <v>12</v>
      </c>
      <c r="R19" s="53">
        <v>520000</v>
      </c>
      <c r="S19" s="54">
        <v>31628</v>
      </c>
      <c r="T19" s="55">
        <v>6</v>
      </c>
      <c r="U19" s="54">
        <v>0</v>
      </c>
      <c r="V19" s="63">
        <v>0</v>
      </c>
      <c r="W19" s="53">
        <v>110000</v>
      </c>
      <c r="X19" s="54">
        <v>0</v>
      </c>
      <c r="Y19" s="55">
        <v>0</v>
      </c>
      <c r="Z19" s="54">
        <v>0</v>
      </c>
      <c r="AA19" s="65">
        <v>0</v>
      </c>
    </row>
    <row r="20" spans="1:27">
      <c r="A20" s="6" t="s">
        <v>31</v>
      </c>
      <c r="B20" s="21" t="s">
        <v>32</v>
      </c>
      <c r="C20" s="66">
        <f>C17+C18+C19</f>
        <v>1628500</v>
      </c>
      <c r="D20" s="67">
        <f>D17+D18+D19</f>
        <v>1626251</v>
      </c>
      <c r="E20" s="25">
        <v>100</v>
      </c>
      <c r="F20" s="67">
        <f>F17+F18+F19</f>
        <v>1305292</v>
      </c>
      <c r="G20" s="68">
        <v>80</v>
      </c>
      <c r="H20" s="69">
        <f>H16+H19</f>
        <v>2129998</v>
      </c>
      <c r="I20" s="67">
        <f>I16+I19</f>
        <v>1972751</v>
      </c>
      <c r="J20" s="25">
        <v>93</v>
      </c>
      <c r="K20" s="67">
        <f>K16+K19</f>
        <v>1972751</v>
      </c>
      <c r="L20" s="25">
        <v>93</v>
      </c>
      <c r="M20" s="66">
        <f>M17+M18+M19</f>
        <v>3689083</v>
      </c>
      <c r="N20" s="67">
        <f>N17+N18+N19</f>
        <v>3345959</v>
      </c>
      <c r="O20" s="25">
        <v>91</v>
      </c>
      <c r="P20" s="67">
        <f>P17+P18+P19</f>
        <v>450000</v>
      </c>
      <c r="Q20" s="68">
        <v>12</v>
      </c>
      <c r="R20" s="66">
        <f>R17+R18+R19</f>
        <v>3415959</v>
      </c>
      <c r="S20" s="67">
        <f>S17+S18+S19</f>
        <v>31628</v>
      </c>
      <c r="T20" s="25">
        <v>1</v>
      </c>
      <c r="U20" s="67">
        <f>U17+U18+U19</f>
        <v>2895959</v>
      </c>
      <c r="V20" s="31">
        <v>85</v>
      </c>
      <c r="W20" s="66">
        <f>W17+W18+W19</f>
        <v>141628</v>
      </c>
      <c r="X20" s="67">
        <f>X17+X18+X19</f>
        <v>0</v>
      </c>
      <c r="Y20" s="25">
        <f>(X20/W20)*100</f>
        <v>0</v>
      </c>
      <c r="Z20" s="67">
        <f>Z17+Z18+Z19</f>
        <v>0</v>
      </c>
      <c r="AA20" s="70">
        <f>(Z20/W20)*100</f>
        <v>0</v>
      </c>
    </row>
    <row r="21" spans="1:27" ht="25.5">
      <c r="A21" s="48" t="s">
        <v>23</v>
      </c>
      <c r="B21" s="12" t="s">
        <v>28</v>
      </c>
      <c r="C21" s="66"/>
      <c r="D21" s="67"/>
      <c r="E21" s="32"/>
      <c r="F21" s="71"/>
      <c r="G21" s="68"/>
      <c r="H21" s="53">
        <v>311739</v>
      </c>
      <c r="I21" s="55">
        <v>311739</v>
      </c>
      <c r="J21" s="33">
        <v>100</v>
      </c>
      <c r="K21" s="55">
        <v>311739</v>
      </c>
      <c r="L21" s="34">
        <v>100</v>
      </c>
      <c r="M21" s="66"/>
      <c r="N21" s="67"/>
      <c r="O21" s="32"/>
      <c r="P21" s="71"/>
      <c r="Q21" s="68"/>
      <c r="R21" s="66"/>
      <c r="S21" s="67"/>
      <c r="T21" s="32"/>
      <c r="U21" s="71"/>
      <c r="V21" s="31"/>
      <c r="W21" s="66"/>
      <c r="X21" s="67"/>
      <c r="Y21" s="32"/>
      <c r="Z21" s="71"/>
      <c r="AA21" s="70"/>
    </row>
    <row r="22" spans="1:27" ht="25.5">
      <c r="A22" s="48" t="s">
        <v>24</v>
      </c>
      <c r="B22" s="12" t="s">
        <v>18</v>
      </c>
      <c r="C22" s="53"/>
      <c r="D22" s="54"/>
      <c r="E22" s="33"/>
      <c r="F22" s="55"/>
      <c r="G22" s="63"/>
      <c r="H22" s="53"/>
      <c r="I22" s="54"/>
      <c r="J22" s="33"/>
      <c r="K22" s="54"/>
      <c r="L22" s="34"/>
      <c r="M22" s="53"/>
      <c r="N22" s="54"/>
      <c r="O22" s="33"/>
      <c r="P22" s="55"/>
      <c r="Q22" s="63"/>
      <c r="R22" s="53">
        <v>1356548</v>
      </c>
      <c r="S22" s="54">
        <v>0</v>
      </c>
      <c r="T22" s="33">
        <v>0</v>
      </c>
      <c r="U22" s="55">
        <v>1356548</v>
      </c>
      <c r="V22" s="63">
        <v>100</v>
      </c>
      <c r="W22" s="53"/>
      <c r="X22" s="54"/>
      <c r="Y22" s="33"/>
      <c r="Z22" s="55"/>
      <c r="AA22" s="65"/>
    </row>
    <row r="23" spans="1:27" ht="25.5">
      <c r="A23" s="48" t="s">
        <v>33</v>
      </c>
      <c r="B23" s="12" t="s">
        <v>29</v>
      </c>
      <c r="C23" s="53"/>
      <c r="D23" s="54"/>
      <c r="E23" s="33"/>
      <c r="F23" s="55"/>
      <c r="G23" s="63"/>
      <c r="H23" s="53"/>
      <c r="I23" s="54"/>
      <c r="J23" s="33"/>
      <c r="K23" s="54"/>
      <c r="L23" s="34"/>
      <c r="M23" s="53"/>
      <c r="N23" s="54"/>
      <c r="O23" s="33"/>
      <c r="P23" s="55"/>
      <c r="Q23" s="63"/>
      <c r="R23" s="53"/>
      <c r="S23" s="54"/>
      <c r="T23" s="33"/>
      <c r="U23" s="55"/>
      <c r="V23" s="63"/>
      <c r="W23" s="53">
        <v>481229</v>
      </c>
      <c r="X23" s="54">
        <v>0</v>
      </c>
      <c r="Y23" s="33">
        <v>0</v>
      </c>
      <c r="Z23" s="55">
        <v>0</v>
      </c>
      <c r="AA23" s="65">
        <v>0</v>
      </c>
    </row>
    <row r="24" spans="1:27">
      <c r="A24" s="49" t="s">
        <v>34</v>
      </c>
      <c r="B24" s="12" t="s">
        <v>20</v>
      </c>
      <c r="C24" s="53">
        <v>1628500</v>
      </c>
      <c r="D24" s="54">
        <v>1628500</v>
      </c>
      <c r="E24" s="55">
        <v>100</v>
      </c>
      <c r="F24" s="54">
        <v>1316761</v>
      </c>
      <c r="G24" s="63">
        <v>81</v>
      </c>
      <c r="H24" s="53">
        <v>2864695</v>
      </c>
      <c r="I24" s="54">
        <v>2818070</v>
      </c>
      <c r="J24" s="55">
        <v>98</v>
      </c>
      <c r="K24" s="54">
        <v>2818070</v>
      </c>
      <c r="L24" s="64">
        <v>98</v>
      </c>
      <c r="M24" s="53">
        <v>3689083</v>
      </c>
      <c r="N24" s="54">
        <v>3479632</v>
      </c>
      <c r="O24" s="55">
        <v>94</v>
      </c>
      <c r="P24" s="54">
        <v>2123084</v>
      </c>
      <c r="Q24" s="63">
        <v>58</v>
      </c>
      <c r="R24" s="53">
        <v>880000</v>
      </c>
      <c r="S24" s="54">
        <v>481229</v>
      </c>
      <c r="T24" s="55">
        <v>55</v>
      </c>
      <c r="U24" s="54">
        <v>0</v>
      </c>
      <c r="V24" s="63">
        <v>0</v>
      </c>
      <c r="W24" s="53">
        <v>355000</v>
      </c>
      <c r="X24" s="54">
        <v>0</v>
      </c>
      <c r="Y24" s="55">
        <v>0</v>
      </c>
      <c r="Z24" s="54">
        <v>0</v>
      </c>
      <c r="AA24" s="65">
        <v>0</v>
      </c>
    </row>
    <row r="25" spans="1:27">
      <c r="A25" s="49" t="s">
        <v>35</v>
      </c>
      <c r="B25" s="50" t="s">
        <v>36</v>
      </c>
      <c r="C25" s="66">
        <f>C22+C24</f>
        <v>1628500</v>
      </c>
      <c r="D25" s="67">
        <f>D22+D24</f>
        <v>1628500</v>
      </c>
      <c r="E25" s="25">
        <v>100</v>
      </c>
      <c r="F25" s="67">
        <f>F22+F24</f>
        <v>1316761</v>
      </c>
      <c r="G25" s="68">
        <v>81</v>
      </c>
      <c r="H25" s="66">
        <f>H24+H21</f>
        <v>3176434</v>
      </c>
      <c r="I25" s="67">
        <f>I24+I21</f>
        <v>3129809</v>
      </c>
      <c r="J25" s="25">
        <v>99</v>
      </c>
      <c r="K25" s="67">
        <f>K24+K21</f>
        <v>3129809</v>
      </c>
      <c r="L25" s="31">
        <v>99</v>
      </c>
      <c r="M25" s="66">
        <f>M22+M24</f>
        <v>3689083</v>
      </c>
      <c r="N25" s="67">
        <f>N22+N24</f>
        <v>3479632</v>
      </c>
      <c r="O25" s="25">
        <v>94</v>
      </c>
      <c r="P25" s="67">
        <f>P22+P24</f>
        <v>2123084</v>
      </c>
      <c r="Q25" s="68">
        <v>58</v>
      </c>
      <c r="R25" s="66">
        <f>R22+R24</f>
        <v>2236548</v>
      </c>
      <c r="S25" s="67">
        <f>S22+S24</f>
        <v>481229</v>
      </c>
      <c r="T25" s="25">
        <v>22</v>
      </c>
      <c r="U25" s="67">
        <f>U22+U24</f>
        <v>1356548</v>
      </c>
      <c r="V25" s="31">
        <v>61</v>
      </c>
      <c r="W25" s="66">
        <f>W22+W23+W24</f>
        <v>836229</v>
      </c>
      <c r="X25" s="67">
        <f>X22+X23+X24</f>
        <v>0</v>
      </c>
      <c r="Y25" s="25">
        <f>(X25/W25)*100</f>
        <v>0</v>
      </c>
      <c r="Z25" s="67">
        <f>Z22+Z23+Z24</f>
        <v>0</v>
      </c>
      <c r="AA25" s="70">
        <f>(Z25/W25)*100</f>
        <v>0</v>
      </c>
    </row>
    <row r="26" spans="1:27">
      <c r="A26" s="51"/>
      <c r="B26" s="27" t="s">
        <v>37</v>
      </c>
      <c r="C26" s="66">
        <f>C20+C25</f>
        <v>3257000</v>
      </c>
      <c r="D26" s="67">
        <f>D20+D25</f>
        <v>3254751</v>
      </c>
      <c r="E26" s="25">
        <f>AVERAGE(E20, E25)</f>
        <v>100</v>
      </c>
      <c r="F26" s="67">
        <f>F20+F25</f>
        <v>2622053</v>
      </c>
      <c r="G26" s="31">
        <f>AVERAGE(G20, G25)</f>
        <v>80.5</v>
      </c>
      <c r="H26" s="66">
        <f>H20+H25</f>
        <v>5306432</v>
      </c>
      <c r="I26" s="67">
        <f>I20+I25</f>
        <v>5102560</v>
      </c>
      <c r="J26" s="25">
        <v>96</v>
      </c>
      <c r="K26" s="67">
        <f>K20+K25</f>
        <v>5102560</v>
      </c>
      <c r="L26" s="31">
        <v>96</v>
      </c>
      <c r="M26" s="66">
        <f>M20+M25</f>
        <v>7378166</v>
      </c>
      <c r="N26" s="67">
        <f>N20+N25</f>
        <v>6825591</v>
      </c>
      <c r="O26" s="25">
        <v>93</v>
      </c>
      <c r="P26" s="67">
        <f>P20+P25</f>
        <v>2573084</v>
      </c>
      <c r="Q26" s="31">
        <v>35</v>
      </c>
      <c r="R26" s="66">
        <f>R20+R25</f>
        <v>5652507</v>
      </c>
      <c r="S26" s="67">
        <f>S20+S25</f>
        <v>512857</v>
      </c>
      <c r="T26" s="25">
        <v>9</v>
      </c>
      <c r="U26" s="67">
        <f>U20+U25</f>
        <v>4252507</v>
      </c>
      <c r="V26" s="31">
        <v>75</v>
      </c>
      <c r="W26" s="66">
        <f>W20+W25</f>
        <v>977857</v>
      </c>
      <c r="X26" s="67">
        <f>X17+X22</f>
        <v>0</v>
      </c>
      <c r="Y26" s="25">
        <f>(X26/W26)*100</f>
        <v>0</v>
      </c>
      <c r="Z26" s="67">
        <f>Z17+Z22</f>
        <v>0</v>
      </c>
      <c r="AA26" s="70">
        <f>(Z26/W26)*100</f>
        <v>0</v>
      </c>
    </row>
    <row r="27" spans="1:27" ht="25.5">
      <c r="A27" s="51"/>
      <c r="B27" s="12" t="s">
        <v>28</v>
      </c>
      <c r="C27" s="66"/>
      <c r="D27" s="67"/>
      <c r="E27" s="25"/>
      <c r="F27" s="67"/>
      <c r="G27" s="31"/>
      <c r="H27" s="72">
        <f>H16+H21</f>
        <v>634947</v>
      </c>
      <c r="I27" s="54">
        <f>I16+I21</f>
        <v>632698</v>
      </c>
      <c r="J27" s="17">
        <v>100</v>
      </c>
      <c r="K27" s="54">
        <f>K16+K21</f>
        <v>632698</v>
      </c>
      <c r="L27" s="35">
        <v>100</v>
      </c>
      <c r="M27" s="66"/>
      <c r="N27" s="67"/>
      <c r="O27" s="25"/>
      <c r="P27" s="67"/>
      <c r="Q27" s="31"/>
      <c r="R27" s="66"/>
      <c r="S27" s="67"/>
      <c r="T27" s="25"/>
      <c r="U27" s="67"/>
      <c r="V27" s="31"/>
      <c r="W27" s="66"/>
      <c r="X27" s="67"/>
      <c r="Y27" s="25"/>
      <c r="Z27" s="67"/>
      <c r="AA27" s="70"/>
    </row>
    <row r="28" spans="1:27" ht="25.5">
      <c r="A28" s="49"/>
      <c r="B28" s="12" t="s">
        <v>18</v>
      </c>
      <c r="C28" s="53"/>
      <c r="D28" s="67"/>
      <c r="E28" s="25"/>
      <c r="F28" s="67"/>
      <c r="G28" s="68"/>
      <c r="H28" s="53"/>
      <c r="I28" s="67"/>
      <c r="J28" s="25"/>
      <c r="K28" s="67"/>
      <c r="L28" s="68"/>
      <c r="M28" s="53"/>
      <c r="N28" s="67"/>
      <c r="O28" s="25"/>
      <c r="P28" s="67"/>
      <c r="Q28" s="68"/>
      <c r="R28" s="53">
        <f>R17+R22</f>
        <v>4252507</v>
      </c>
      <c r="S28" s="54">
        <v>0</v>
      </c>
      <c r="T28" s="54">
        <v>0</v>
      </c>
      <c r="U28" s="54">
        <f>U17+U22</f>
        <v>4252507</v>
      </c>
      <c r="V28" s="63">
        <v>100</v>
      </c>
      <c r="W28" s="53"/>
      <c r="X28" s="54"/>
      <c r="Y28" s="25"/>
      <c r="Z28" s="54"/>
      <c r="AA28" s="70"/>
    </row>
    <row r="29" spans="1:27" ht="25.5">
      <c r="A29" s="49"/>
      <c r="B29" s="12" t="s">
        <v>29</v>
      </c>
      <c r="C29" s="53"/>
      <c r="D29" s="67"/>
      <c r="E29" s="25"/>
      <c r="F29" s="67"/>
      <c r="G29" s="68"/>
      <c r="H29" s="53"/>
      <c r="I29" s="67"/>
      <c r="J29" s="25"/>
      <c r="K29" s="67"/>
      <c r="L29" s="68"/>
      <c r="M29" s="53"/>
      <c r="N29" s="67"/>
      <c r="O29" s="25"/>
      <c r="P29" s="67"/>
      <c r="Q29" s="68"/>
      <c r="R29" s="53"/>
      <c r="S29" s="54"/>
      <c r="T29" s="54"/>
      <c r="U29" s="54"/>
      <c r="V29" s="63"/>
      <c r="W29" s="53">
        <f>W18+W23</f>
        <v>512857</v>
      </c>
      <c r="X29" s="54">
        <f>X18+X23</f>
        <v>0</v>
      </c>
      <c r="Y29" s="17">
        <v>0</v>
      </c>
      <c r="Z29" s="54">
        <f>Z18+Z23</f>
        <v>0</v>
      </c>
      <c r="AA29" s="65">
        <v>0</v>
      </c>
    </row>
    <row r="30" spans="1:27">
      <c r="A30" s="51"/>
      <c r="B30" s="12" t="s">
        <v>20</v>
      </c>
      <c r="C30" s="53">
        <f>C19+C24</f>
        <v>3257000</v>
      </c>
      <c r="D30" s="54">
        <f>D19+D24</f>
        <v>3254751</v>
      </c>
      <c r="E30" s="20">
        <f>AVERAGE(E19, E24)</f>
        <v>100</v>
      </c>
      <c r="F30" s="54">
        <f>F19+F24</f>
        <v>2622053</v>
      </c>
      <c r="G30" s="29">
        <f>AVERAGE(G19, G24)</f>
        <v>80.5</v>
      </c>
      <c r="H30" s="53">
        <f>H19+H24</f>
        <v>4671485</v>
      </c>
      <c r="I30" s="54">
        <f>I19+I24</f>
        <v>4469862</v>
      </c>
      <c r="J30" s="20">
        <v>96</v>
      </c>
      <c r="K30" s="54">
        <f>K19+K24</f>
        <v>4469862</v>
      </c>
      <c r="L30" s="29">
        <v>96</v>
      </c>
      <c r="M30" s="53">
        <f>M19+M24</f>
        <v>7378166</v>
      </c>
      <c r="N30" s="54">
        <f>N19+N24</f>
        <v>6825591</v>
      </c>
      <c r="O30" s="20">
        <v>93</v>
      </c>
      <c r="P30" s="54">
        <f>P19+P24</f>
        <v>2573084</v>
      </c>
      <c r="Q30" s="29">
        <v>35</v>
      </c>
      <c r="R30" s="53">
        <f>R19+R24</f>
        <v>1400000</v>
      </c>
      <c r="S30" s="54">
        <f>S19+S24</f>
        <v>512857</v>
      </c>
      <c r="T30" s="20">
        <v>37</v>
      </c>
      <c r="U30" s="54">
        <f>U19+U24</f>
        <v>0</v>
      </c>
      <c r="V30" s="63">
        <f>V19+V24</f>
        <v>0</v>
      </c>
      <c r="W30" s="53">
        <f>W19+W24</f>
        <v>465000</v>
      </c>
      <c r="X30" s="54">
        <f>X19+X24</f>
        <v>0</v>
      </c>
      <c r="Y30" s="20">
        <v>0</v>
      </c>
      <c r="Z30" s="54">
        <f>Z19+Z24</f>
        <v>0</v>
      </c>
      <c r="AA30" s="65">
        <v>0</v>
      </c>
    </row>
    <row r="31" spans="1:27">
      <c r="A31" s="132" t="s">
        <v>38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</row>
    <row r="32" spans="1:27">
      <c r="A32" s="73" t="s">
        <v>17</v>
      </c>
      <c r="B32" s="12" t="s">
        <v>20</v>
      </c>
      <c r="C32" s="53">
        <v>570271</v>
      </c>
      <c r="D32" s="54">
        <v>569576</v>
      </c>
      <c r="E32" s="17">
        <v>100</v>
      </c>
      <c r="F32" s="54">
        <v>569576</v>
      </c>
      <c r="G32" s="35">
        <v>100</v>
      </c>
      <c r="H32" s="53"/>
      <c r="I32" s="54"/>
      <c r="J32" s="17"/>
      <c r="K32" s="74"/>
      <c r="L32" s="75"/>
      <c r="M32" s="53"/>
      <c r="N32" s="54"/>
      <c r="O32" s="20"/>
      <c r="P32" s="74"/>
      <c r="Q32" s="75"/>
      <c r="R32" s="76">
        <v>54756</v>
      </c>
      <c r="S32" s="54">
        <v>0</v>
      </c>
      <c r="T32" s="20">
        <v>0</v>
      </c>
      <c r="U32" s="74">
        <v>0</v>
      </c>
      <c r="V32" s="75">
        <v>0</v>
      </c>
      <c r="W32" s="53"/>
      <c r="X32" s="54"/>
      <c r="Y32" s="20"/>
      <c r="Z32" s="74"/>
      <c r="AA32" s="77"/>
    </row>
    <row r="33" spans="1:27">
      <c r="A33" s="48" t="s">
        <v>19</v>
      </c>
      <c r="B33" s="36" t="s">
        <v>39</v>
      </c>
      <c r="C33" s="66">
        <v>570271</v>
      </c>
      <c r="D33" s="67">
        <v>569576</v>
      </c>
      <c r="E33" s="23">
        <v>100</v>
      </c>
      <c r="F33" s="67">
        <v>569576</v>
      </c>
      <c r="G33" s="28">
        <v>100</v>
      </c>
      <c r="H33" s="66"/>
      <c r="I33" s="67"/>
      <c r="J33" s="23"/>
      <c r="K33" s="78"/>
      <c r="L33" s="79"/>
      <c r="M33" s="66"/>
      <c r="N33" s="67"/>
      <c r="O33" s="25"/>
      <c r="P33" s="78"/>
      <c r="Q33" s="79"/>
      <c r="R33" s="80">
        <v>54756</v>
      </c>
      <c r="S33" s="71">
        <v>0</v>
      </c>
      <c r="T33" s="25">
        <v>0</v>
      </c>
      <c r="U33" s="71">
        <v>0</v>
      </c>
      <c r="V33" s="79">
        <v>0</v>
      </c>
      <c r="W33" s="66"/>
      <c r="X33" s="67"/>
      <c r="Y33" s="25"/>
      <c r="Z33" s="78"/>
      <c r="AA33" s="81"/>
    </row>
    <row r="34" spans="1:27">
      <c r="A34" s="73" t="s">
        <v>23</v>
      </c>
      <c r="B34" s="12" t="s">
        <v>20</v>
      </c>
      <c r="C34" s="53">
        <v>1202106</v>
      </c>
      <c r="D34" s="54">
        <v>320321</v>
      </c>
      <c r="E34" s="17">
        <v>27</v>
      </c>
      <c r="F34" s="54">
        <v>320321</v>
      </c>
      <c r="G34" s="35">
        <v>27</v>
      </c>
      <c r="H34" s="53">
        <v>1621813</v>
      </c>
      <c r="I34" s="54">
        <v>1379187</v>
      </c>
      <c r="J34" s="17">
        <v>85</v>
      </c>
      <c r="K34" s="54">
        <v>1379187</v>
      </c>
      <c r="L34" s="35">
        <v>85</v>
      </c>
      <c r="M34" s="82"/>
      <c r="N34" s="54"/>
      <c r="O34" s="20"/>
      <c r="P34" s="74"/>
      <c r="Q34" s="75"/>
      <c r="R34" s="76"/>
      <c r="S34" s="54"/>
      <c r="T34" s="20"/>
      <c r="U34" s="74"/>
      <c r="V34" s="75"/>
      <c r="W34" s="53">
        <v>113506</v>
      </c>
      <c r="X34" s="54">
        <v>0</v>
      </c>
      <c r="Y34" s="20">
        <v>0</v>
      </c>
      <c r="Z34" s="74">
        <v>0</v>
      </c>
      <c r="AA34" s="77">
        <v>0</v>
      </c>
    </row>
    <row r="35" spans="1:27">
      <c r="A35" s="48" t="s">
        <v>24</v>
      </c>
      <c r="B35" s="36" t="s">
        <v>40</v>
      </c>
      <c r="C35" s="66">
        <v>1202106</v>
      </c>
      <c r="D35" s="67">
        <v>320321</v>
      </c>
      <c r="E35" s="23">
        <v>27</v>
      </c>
      <c r="F35" s="67">
        <v>320321</v>
      </c>
      <c r="G35" s="28">
        <v>27</v>
      </c>
      <c r="H35" s="66">
        <v>1621813</v>
      </c>
      <c r="I35" s="67">
        <v>1379187</v>
      </c>
      <c r="J35" s="23">
        <v>85</v>
      </c>
      <c r="K35" s="67">
        <v>1379187</v>
      </c>
      <c r="L35" s="28">
        <v>85</v>
      </c>
      <c r="M35" s="82"/>
      <c r="N35" s="67"/>
      <c r="O35" s="25"/>
      <c r="P35" s="67"/>
      <c r="Q35" s="79"/>
      <c r="R35" s="66"/>
      <c r="S35" s="67"/>
      <c r="T35" s="25"/>
      <c r="U35" s="67"/>
      <c r="V35" s="79"/>
      <c r="W35" s="66">
        <v>113506</v>
      </c>
      <c r="X35" s="67">
        <v>0</v>
      </c>
      <c r="Y35" s="23">
        <f>(X35/W35)*100</f>
        <v>0</v>
      </c>
      <c r="Z35" s="67">
        <v>0</v>
      </c>
      <c r="AA35" s="81">
        <v>0</v>
      </c>
    </row>
    <row r="36" spans="1:27">
      <c r="A36" s="48" t="s">
        <v>41</v>
      </c>
      <c r="B36" s="12" t="s">
        <v>20</v>
      </c>
      <c r="C36" s="53">
        <v>612521</v>
      </c>
      <c r="D36" s="54">
        <v>304491</v>
      </c>
      <c r="E36" s="17">
        <v>50</v>
      </c>
      <c r="F36" s="54">
        <v>304491</v>
      </c>
      <c r="G36" s="35">
        <v>50</v>
      </c>
      <c r="H36" s="53"/>
      <c r="I36" s="6"/>
      <c r="J36" s="17"/>
      <c r="K36" s="49"/>
      <c r="L36" s="75"/>
      <c r="M36" s="53"/>
      <c r="N36" s="49"/>
      <c r="O36" s="20"/>
      <c r="P36" s="49"/>
      <c r="Q36" s="75"/>
      <c r="R36" s="53">
        <v>91903</v>
      </c>
      <c r="S36" s="54">
        <v>0</v>
      </c>
      <c r="T36" s="20">
        <v>0</v>
      </c>
      <c r="U36" s="49">
        <v>0</v>
      </c>
      <c r="V36" s="75">
        <v>0</v>
      </c>
      <c r="W36" s="53"/>
      <c r="X36" s="49"/>
      <c r="Y36" s="20"/>
      <c r="Z36" s="49"/>
      <c r="AA36" s="77"/>
    </row>
    <row r="37" spans="1:27">
      <c r="A37" s="48" t="s">
        <v>42</v>
      </c>
      <c r="B37" s="21" t="s">
        <v>43</v>
      </c>
      <c r="C37" s="66">
        <v>612521</v>
      </c>
      <c r="D37" s="67">
        <v>304491</v>
      </c>
      <c r="E37" s="23">
        <v>50</v>
      </c>
      <c r="F37" s="67">
        <v>304491</v>
      </c>
      <c r="G37" s="28">
        <v>50</v>
      </c>
      <c r="H37" s="66"/>
      <c r="I37" s="83"/>
      <c r="J37" s="23"/>
      <c r="K37" s="84"/>
      <c r="L37" s="79"/>
      <c r="M37" s="66"/>
      <c r="N37" s="84"/>
      <c r="O37" s="25"/>
      <c r="P37" s="84"/>
      <c r="Q37" s="79"/>
      <c r="R37" s="66">
        <v>91903</v>
      </c>
      <c r="S37" s="71">
        <v>0</v>
      </c>
      <c r="T37" s="25">
        <v>0</v>
      </c>
      <c r="U37" s="71">
        <v>0</v>
      </c>
      <c r="V37" s="79">
        <v>0</v>
      </c>
      <c r="W37" s="66"/>
      <c r="X37" s="84"/>
      <c r="Y37" s="25"/>
      <c r="Z37" s="84"/>
      <c r="AA37" s="81"/>
    </row>
    <row r="38" spans="1:27" ht="25.5">
      <c r="A38" s="48" t="s">
        <v>44</v>
      </c>
      <c r="B38" s="12" t="s">
        <v>18</v>
      </c>
      <c r="C38" s="53"/>
      <c r="D38" s="58"/>
      <c r="E38" s="17"/>
      <c r="F38" s="58"/>
      <c r="G38" s="35"/>
      <c r="H38" s="53"/>
      <c r="I38" s="58"/>
      <c r="J38" s="17"/>
      <c r="K38" s="49"/>
      <c r="L38" s="75"/>
      <c r="M38" s="53"/>
      <c r="N38" s="85"/>
      <c r="O38" s="20"/>
      <c r="P38" s="49"/>
      <c r="Q38" s="75"/>
      <c r="R38" s="53">
        <v>340496</v>
      </c>
      <c r="S38" s="54">
        <v>0</v>
      </c>
      <c r="T38" s="54">
        <v>0</v>
      </c>
      <c r="U38" s="55">
        <v>340496</v>
      </c>
      <c r="V38" s="75">
        <v>100</v>
      </c>
      <c r="W38" s="53"/>
      <c r="X38" s="85"/>
      <c r="Y38" s="20"/>
      <c r="Z38" s="49"/>
      <c r="AA38" s="77"/>
    </row>
    <row r="39" spans="1:27">
      <c r="A39" s="48" t="s">
        <v>45</v>
      </c>
      <c r="B39" s="12" t="s">
        <v>20</v>
      </c>
      <c r="C39" s="53"/>
      <c r="D39" s="58"/>
      <c r="E39" s="17"/>
      <c r="F39" s="58"/>
      <c r="G39" s="35"/>
      <c r="H39" s="53">
        <v>766233</v>
      </c>
      <c r="I39" s="57">
        <v>758406</v>
      </c>
      <c r="J39" s="17">
        <v>99</v>
      </c>
      <c r="K39" s="57">
        <v>758406</v>
      </c>
      <c r="L39" s="35">
        <v>99</v>
      </c>
      <c r="M39" s="53">
        <v>627832</v>
      </c>
      <c r="N39" s="57">
        <v>625438</v>
      </c>
      <c r="O39" s="17">
        <v>100</v>
      </c>
      <c r="P39" s="54">
        <v>284942</v>
      </c>
      <c r="Q39" s="75">
        <v>45</v>
      </c>
      <c r="R39" s="53"/>
      <c r="S39" s="54"/>
      <c r="T39" s="20"/>
      <c r="U39" s="49"/>
      <c r="V39" s="75"/>
      <c r="W39" s="53"/>
      <c r="X39" s="85"/>
      <c r="Y39" s="20"/>
      <c r="Z39" s="49"/>
      <c r="AA39" s="77"/>
    </row>
    <row r="40" spans="1:27">
      <c r="A40" s="48" t="s">
        <v>46</v>
      </c>
      <c r="B40" s="21" t="s">
        <v>47</v>
      </c>
      <c r="C40" s="66"/>
      <c r="D40" s="83"/>
      <c r="E40" s="23"/>
      <c r="F40" s="83"/>
      <c r="G40" s="28"/>
      <c r="H40" s="66">
        <v>766233</v>
      </c>
      <c r="I40" s="67">
        <v>758406</v>
      </c>
      <c r="J40" s="23">
        <v>99</v>
      </c>
      <c r="K40" s="67">
        <v>758406</v>
      </c>
      <c r="L40" s="28">
        <v>99</v>
      </c>
      <c r="M40" s="66">
        <f>M38+M39</f>
        <v>627832</v>
      </c>
      <c r="N40" s="67">
        <f>N38+N39</f>
        <v>625438</v>
      </c>
      <c r="O40" s="23">
        <v>100</v>
      </c>
      <c r="P40" s="67">
        <f>P38+P39</f>
        <v>284942</v>
      </c>
      <c r="Q40" s="79">
        <v>45</v>
      </c>
      <c r="R40" s="66">
        <f>R38+R39</f>
        <v>340496</v>
      </c>
      <c r="S40" s="71">
        <f>S38+S39</f>
        <v>0</v>
      </c>
      <c r="T40" s="25">
        <v>0</v>
      </c>
      <c r="U40" s="71">
        <f>U38+U39</f>
        <v>340496</v>
      </c>
      <c r="V40" s="79">
        <v>100</v>
      </c>
      <c r="W40" s="66"/>
      <c r="X40" s="84"/>
      <c r="Y40" s="25"/>
      <c r="Z40" s="83"/>
      <c r="AA40" s="81"/>
    </row>
    <row r="41" spans="1:27">
      <c r="A41" s="48" t="s">
        <v>48</v>
      </c>
      <c r="B41" s="12" t="s">
        <v>20</v>
      </c>
      <c r="C41" s="53"/>
      <c r="D41" s="6"/>
      <c r="E41" s="23"/>
      <c r="F41" s="6"/>
      <c r="G41" s="28"/>
      <c r="H41" s="53"/>
      <c r="I41" s="6"/>
      <c r="J41" s="23"/>
      <c r="K41" s="6"/>
      <c r="L41" s="75"/>
      <c r="M41" s="53">
        <v>611547</v>
      </c>
      <c r="N41" s="54">
        <v>611133</v>
      </c>
      <c r="O41" s="17">
        <v>100</v>
      </c>
      <c r="P41" s="54">
        <v>611133</v>
      </c>
      <c r="Q41" s="75">
        <v>100</v>
      </c>
      <c r="R41" s="86"/>
      <c r="S41" s="49"/>
      <c r="T41" s="25"/>
      <c r="U41" s="6"/>
      <c r="V41" s="75"/>
      <c r="W41" s="86"/>
      <c r="X41" s="49"/>
      <c r="Y41" s="25"/>
      <c r="Z41" s="6"/>
      <c r="AA41" s="77"/>
    </row>
    <row r="42" spans="1:27">
      <c r="A42" s="48" t="s">
        <v>49</v>
      </c>
      <c r="B42" s="36" t="s">
        <v>50</v>
      </c>
      <c r="C42" s="66"/>
      <c r="D42" s="6"/>
      <c r="E42" s="23"/>
      <c r="F42" s="6"/>
      <c r="G42" s="28"/>
      <c r="H42" s="66"/>
      <c r="I42" s="6"/>
      <c r="J42" s="23"/>
      <c r="K42" s="83"/>
      <c r="L42" s="79"/>
      <c r="M42" s="66">
        <v>611547</v>
      </c>
      <c r="N42" s="67">
        <v>611133</v>
      </c>
      <c r="O42" s="23">
        <v>100</v>
      </c>
      <c r="P42" s="67">
        <v>611133</v>
      </c>
      <c r="Q42" s="79">
        <v>100</v>
      </c>
      <c r="R42" s="87"/>
      <c r="S42" s="49"/>
      <c r="T42" s="25"/>
      <c r="U42" s="83"/>
      <c r="V42" s="79"/>
      <c r="W42" s="87"/>
      <c r="X42" s="6"/>
      <c r="Y42" s="23"/>
      <c r="Z42" s="83"/>
      <c r="AA42" s="81"/>
    </row>
    <row r="43" spans="1:27">
      <c r="A43" s="48" t="s">
        <v>51</v>
      </c>
      <c r="B43" s="12" t="s">
        <v>20</v>
      </c>
      <c r="C43" s="53"/>
      <c r="D43" s="6"/>
      <c r="E43" s="23"/>
      <c r="F43" s="6"/>
      <c r="G43" s="28"/>
      <c r="H43" s="53"/>
      <c r="I43" s="6"/>
      <c r="J43" s="23"/>
      <c r="K43" s="6"/>
      <c r="L43" s="75"/>
      <c r="M43" s="53">
        <v>361551</v>
      </c>
      <c r="N43" s="54">
        <v>361551</v>
      </c>
      <c r="O43" s="17">
        <v>100</v>
      </c>
      <c r="P43" s="54">
        <v>361551</v>
      </c>
      <c r="Q43" s="75">
        <v>100</v>
      </c>
      <c r="R43" s="53"/>
      <c r="S43" s="49"/>
      <c r="T43" s="25"/>
      <c r="U43" s="6"/>
      <c r="V43" s="75"/>
      <c r="W43" s="53"/>
      <c r="X43" s="6"/>
      <c r="Y43" s="23"/>
      <c r="Z43" s="6"/>
      <c r="AA43" s="77"/>
    </row>
    <row r="44" spans="1:27">
      <c r="A44" s="48" t="s">
        <v>52</v>
      </c>
      <c r="B44" s="21" t="s">
        <v>53</v>
      </c>
      <c r="C44" s="66"/>
      <c r="D44" s="83"/>
      <c r="E44" s="23"/>
      <c r="F44" s="83"/>
      <c r="G44" s="28"/>
      <c r="H44" s="66"/>
      <c r="I44" s="83"/>
      <c r="J44" s="23"/>
      <c r="K44" s="83"/>
      <c r="L44" s="79"/>
      <c r="M44" s="66">
        <v>361551</v>
      </c>
      <c r="N44" s="67">
        <v>361551</v>
      </c>
      <c r="O44" s="23">
        <v>100</v>
      </c>
      <c r="P44" s="67">
        <v>361551</v>
      </c>
      <c r="Q44" s="79">
        <v>100</v>
      </c>
      <c r="R44" s="66"/>
      <c r="S44" s="84"/>
      <c r="T44" s="25"/>
      <c r="U44" s="83"/>
      <c r="V44" s="79"/>
      <c r="W44" s="66"/>
      <c r="X44" s="83"/>
      <c r="Y44" s="23"/>
      <c r="Z44" s="83"/>
      <c r="AA44" s="81"/>
    </row>
    <row r="45" spans="1:27" ht="25.5">
      <c r="A45" s="48" t="s">
        <v>54</v>
      </c>
      <c r="B45" s="12" t="s">
        <v>29</v>
      </c>
      <c r="C45" s="66"/>
      <c r="D45" s="6"/>
      <c r="E45" s="23"/>
      <c r="F45" s="6"/>
      <c r="G45" s="28"/>
      <c r="H45" s="66"/>
      <c r="I45" s="6"/>
      <c r="J45" s="23"/>
      <c r="K45" s="83"/>
      <c r="L45" s="79"/>
      <c r="M45" s="87"/>
      <c r="N45" s="49"/>
      <c r="O45" s="25"/>
      <c r="P45" s="83"/>
      <c r="Q45" s="79"/>
      <c r="R45" s="87"/>
      <c r="S45" s="49"/>
      <c r="T45" s="25"/>
      <c r="U45" s="83"/>
      <c r="V45" s="79"/>
      <c r="W45" s="53">
        <v>249414</v>
      </c>
      <c r="X45" s="6">
        <v>0</v>
      </c>
      <c r="Y45" s="23">
        <v>0</v>
      </c>
      <c r="Z45" s="83">
        <v>0</v>
      </c>
      <c r="AA45" s="81">
        <v>0</v>
      </c>
    </row>
    <row r="46" spans="1:27">
      <c r="A46" s="48" t="s">
        <v>55</v>
      </c>
      <c r="B46" s="12" t="s">
        <v>20</v>
      </c>
      <c r="C46" s="53"/>
      <c r="D46" s="6"/>
      <c r="E46" s="23"/>
      <c r="F46" s="6"/>
      <c r="G46" s="28"/>
      <c r="H46" s="53"/>
      <c r="I46" s="6"/>
      <c r="J46" s="23"/>
      <c r="K46" s="6"/>
      <c r="L46" s="75"/>
      <c r="M46" s="53"/>
      <c r="N46" s="88"/>
      <c r="O46" s="25"/>
      <c r="P46" s="6"/>
      <c r="Q46" s="75"/>
      <c r="R46" s="53">
        <v>320000</v>
      </c>
      <c r="S46" s="88">
        <v>249414</v>
      </c>
      <c r="T46" s="25">
        <v>78</v>
      </c>
      <c r="U46" s="6">
        <v>0</v>
      </c>
      <c r="V46" s="75">
        <v>0</v>
      </c>
      <c r="W46" s="53"/>
      <c r="X46" s="6"/>
      <c r="Y46" s="23"/>
      <c r="Z46" s="6"/>
      <c r="AA46" s="77"/>
    </row>
    <row r="47" spans="1:27">
      <c r="A47" s="48" t="s">
        <v>56</v>
      </c>
      <c r="B47" s="21" t="s">
        <v>57</v>
      </c>
      <c r="C47" s="66"/>
      <c r="D47" s="83"/>
      <c r="E47" s="23"/>
      <c r="F47" s="83"/>
      <c r="G47" s="28"/>
      <c r="H47" s="66"/>
      <c r="I47" s="83"/>
      <c r="J47" s="23"/>
      <c r="K47" s="83"/>
      <c r="L47" s="79"/>
      <c r="M47" s="66"/>
      <c r="N47" s="67"/>
      <c r="O47" s="25"/>
      <c r="P47" s="83"/>
      <c r="Q47" s="79"/>
      <c r="R47" s="66">
        <f>R45+R46</f>
        <v>320000</v>
      </c>
      <c r="S47" s="71">
        <f>S45+S46</f>
        <v>249414</v>
      </c>
      <c r="T47" s="25">
        <v>78</v>
      </c>
      <c r="U47" s="71">
        <f>U45+U46</f>
        <v>0</v>
      </c>
      <c r="V47" s="79">
        <v>0</v>
      </c>
      <c r="W47" s="66">
        <f>W45+W46</f>
        <v>249414</v>
      </c>
      <c r="X47" s="71">
        <f>X45+X46</f>
        <v>0</v>
      </c>
      <c r="Y47" s="23">
        <f>(X47/W47)*100</f>
        <v>0</v>
      </c>
      <c r="Z47" s="71">
        <f>Z45+Z46</f>
        <v>0</v>
      </c>
      <c r="AA47" s="81">
        <v>0</v>
      </c>
    </row>
    <row r="48" spans="1:27" ht="25.5">
      <c r="A48" s="48" t="s">
        <v>58</v>
      </c>
      <c r="B48" s="12" t="s">
        <v>29</v>
      </c>
      <c r="C48" s="66"/>
      <c r="D48" s="83"/>
      <c r="E48" s="23"/>
      <c r="F48" s="83"/>
      <c r="G48" s="28"/>
      <c r="H48" s="66"/>
      <c r="I48" s="83"/>
      <c r="J48" s="23"/>
      <c r="K48" s="83"/>
      <c r="L48" s="79"/>
      <c r="M48" s="66"/>
      <c r="N48" s="67"/>
      <c r="O48" s="25"/>
      <c r="P48" s="83"/>
      <c r="Q48" s="79"/>
      <c r="R48" s="66"/>
      <c r="S48" s="71"/>
      <c r="T48" s="25"/>
      <c r="U48" s="71"/>
      <c r="V48" s="79"/>
      <c r="W48" s="53">
        <v>79088</v>
      </c>
      <c r="X48" s="83">
        <v>0</v>
      </c>
      <c r="Y48" s="23">
        <v>0</v>
      </c>
      <c r="Z48" s="83">
        <v>0</v>
      </c>
      <c r="AA48" s="81">
        <v>0</v>
      </c>
    </row>
    <row r="49" spans="1:27">
      <c r="A49" s="48" t="s">
        <v>59</v>
      </c>
      <c r="B49" s="12" t="s">
        <v>20</v>
      </c>
      <c r="C49" s="53"/>
      <c r="D49" s="6"/>
      <c r="E49" s="17"/>
      <c r="F49" s="6"/>
      <c r="G49" s="35"/>
      <c r="H49" s="53"/>
      <c r="I49" s="6"/>
      <c r="J49" s="17"/>
      <c r="K49" s="6"/>
      <c r="L49" s="75"/>
      <c r="M49" s="53"/>
      <c r="N49" s="54"/>
      <c r="O49" s="20"/>
      <c r="P49" s="6"/>
      <c r="Q49" s="75"/>
      <c r="R49" s="53">
        <v>80000</v>
      </c>
      <c r="S49" s="55">
        <v>79088</v>
      </c>
      <c r="T49" s="20">
        <v>99</v>
      </c>
      <c r="U49" s="55">
        <v>0</v>
      </c>
      <c r="V49" s="75">
        <v>0</v>
      </c>
      <c r="W49" s="53"/>
      <c r="X49" s="6"/>
      <c r="Y49" s="17"/>
      <c r="Z49" s="6"/>
      <c r="AA49" s="77"/>
    </row>
    <row r="50" spans="1:27">
      <c r="A50" s="48" t="s">
        <v>60</v>
      </c>
      <c r="B50" s="21" t="s">
        <v>61</v>
      </c>
      <c r="C50" s="66"/>
      <c r="D50" s="83"/>
      <c r="E50" s="23"/>
      <c r="F50" s="83"/>
      <c r="G50" s="28"/>
      <c r="H50" s="66"/>
      <c r="I50" s="83"/>
      <c r="J50" s="23"/>
      <c r="K50" s="83"/>
      <c r="L50" s="79"/>
      <c r="M50" s="66"/>
      <c r="N50" s="67"/>
      <c r="O50" s="25"/>
      <c r="P50" s="83"/>
      <c r="Q50" s="79"/>
      <c r="R50" s="66">
        <f>R48+R49</f>
        <v>80000</v>
      </c>
      <c r="S50" s="71">
        <f>S48+S49</f>
        <v>79088</v>
      </c>
      <c r="T50" s="25">
        <v>99</v>
      </c>
      <c r="U50" s="71">
        <f>U48+U49</f>
        <v>0</v>
      </c>
      <c r="V50" s="79">
        <v>0</v>
      </c>
      <c r="W50" s="66">
        <f>W48+W49</f>
        <v>79088</v>
      </c>
      <c r="X50" s="71">
        <f>X48+X49</f>
        <v>0</v>
      </c>
      <c r="Y50" s="23">
        <v>0</v>
      </c>
      <c r="Z50" s="71">
        <f>Z48+Z49</f>
        <v>0</v>
      </c>
      <c r="AA50" s="81">
        <v>0</v>
      </c>
    </row>
    <row r="51" spans="1:27" ht="24" customHeight="1">
      <c r="A51" s="48" t="s">
        <v>62</v>
      </c>
      <c r="B51" s="12" t="s">
        <v>29</v>
      </c>
      <c r="C51" s="66"/>
      <c r="D51" s="83"/>
      <c r="E51" s="23"/>
      <c r="F51" s="83"/>
      <c r="G51" s="28"/>
      <c r="H51" s="66"/>
      <c r="I51" s="83"/>
      <c r="J51" s="23"/>
      <c r="K51" s="83"/>
      <c r="L51" s="79"/>
      <c r="M51" s="66"/>
      <c r="N51" s="67"/>
      <c r="O51" s="25"/>
      <c r="P51" s="83"/>
      <c r="Q51" s="79"/>
      <c r="R51" s="66"/>
      <c r="S51" s="71"/>
      <c r="T51" s="25"/>
      <c r="U51" s="71"/>
      <c r="V51" s="79"/>
      <c r="W51" s="53">
        <v>103986</v>
      </c>
      <c r="X51" s="58">
        <v>0</v>
      </c>
      <c r="Y51" s="17">
        <v>0</v>
      </c>
      <c r="Z51" s="6">
        <v>0</v>
      </c>
      <c r="AA51" s="77">
        <v>0</v>
      </c>
    </row>
    <row r="52" spans="1:27">
      <c r="A52" s="48" t="s">
        <v>63</v>
      </c>
      <c r="B52" s="12" t="s">
        <v>20</v>
      </c>
      <c r="C52" s="53"/>
      <c r="D52" s="6"/>
      <c r="E52" s="17"/>
      <c r="F52" s="6"/>
      <c r="G52" s="35"/>
      <c r="H52" s="53"/>
      <c r="I52" s="6"/>
      <c r="J52" s="17"/>
      <c r="K52" s="6"/>
      <c r="L52" s="75"/>
      <c r="M52" s="53"/>
      <c r="N52" s="54"/>
      <c r="O52" s="20"/>
      <c r="P52" s="6"/>
      <c r="Q52" s="75"/>
      <c r="R52" s="53">
        <v>110000</v>
      </c>
      <c r="S52" s="55">
        <v>103986</v>
      </c>
      <c r="T52" s="20">
        <v>95</v>
      </c>
      <c r="U52" s="55">
        <v>0</v>
      </c>
      <c r="V52" s="75">
        <v>0</v>
      </c>
      <c r="W52" s="53"/>
      <c r="X52" s="58"/>
      <c r="Y52" s="17"/>
      <c r="Z52" s="6"/>
      <c r="AA52" s="77"/>
    </row>
    <row r="53" spans="1:27">
      <c r="A53" s="48" t="s">
        <v>64</v>
      </c>
      <c r="B53" s="21" t="s">
        <v>65</v>
      </c>
      <c r="C53" s="66"/>
      <c r="D53" s="83"/>
      <c r="E53" s="23"/>
      <c r="F53" s="83"/>
      <c r="G53" s="28"/>
      <c r="H53" s="66"/>
      <c r="I53" s="83"/>
      <c r="J53" s="23"/>
      <c r="K53" s="83"/>
      <c r="L53" s="79"/>
      <c r="M53" s="66"/>
      <c r="N53" s="67"/>
      <c r="O53" s="25"/>
      <c r="P53" s="83"/>
      <c r="Q53" s="79"/>
      <c r="R53" s="66">
        <f>R51+R52</f>
        <v>110000</v>
      </c>
      <c r="S53" s="71">
        <f>S51+S52</f>
        <v>103986</v>
      </c>
      <c r="T53" s="71">
        <v>95</v>
      </c>
      <c r="U53" s="71">
        <f>U51+U52</f>
        <v>0</v>
      </c>
      <c r="V53" s="89">
        <v>0</v>
      </c>
      <c r="W53" s="66">
        <f>W51+W52</f>
        <v>103986</v>
      </c>
      <c r="X53" s="67">
        <f>X51+X52</f>
        <v>0</v>
      </c>
      <c r="Y53" s="23">
        <v>0</v>
      </c>
      <c r="Z53" s="67">
        <f>Z51+Z52</f>
        <v>0</v>
      </c>
      <c r="AA53" s="81">
        <v>0</v>
      </c>
    </row>
    <row r="54" spans="1:27">
      <c r="A54" s="48" t="s">
        <v>66</v>
      </c>
      <c r="B54" s="12" t="s">
        <v>20</v>
      </c>
      <c r="C54" s="53"/>
      <c r="D54" s="6"/>
      <c r="E54" s="17"/>
      <c r="F54" s="6"/>
      <c r="G54" s="35"/>
      <c r="H54" s="53"/>
      <c r="I54" s="6"/>
      <c r="J54" s="17"/>
      <c r="K54" s="6"/>
      <c r="L54" s="75"/>
      <c r="M54" s="53"/>
      <c r="N54" s="54"/>
      <c r="O54" s="20"/>
      <c r="P54" s="6"/>
      <c r="Q54" s="75"/>
      <c r="R54" s="53">
        <v>295000</v>
      </c>
      <c r="S54" s="55">
        <v>0</v>
      </c>
      <c r="T54" s="55">
        <v>0</v>
      </c>
      <c r="U54" s="55">
        <v>0</v>
      </c>
      <c r="V54" s="64">
        <v>0</v>
      </c>
      <c r="W54" s="53"/>
      <c r="X54" s="6"/>
      <c r="Y54" s="17"/>
      <c r="Z54" s="6"/>
      <c r="AA54" s="77"/>
    </row>
    <row r="55" spans="1:27">
      <c r="A55" s="48" t="s">
        <v>67</v>
      </c>
      <c r="B55" s="21" t="s">
        <v>68</v>
      </c>
      <c r="C55" s="66"/>
      <c r="D55" s="83"/>
      <c r="E55" s="23"/>
      <c r="F55" s="83"/>
      <c r="G55" s="28"/>
      <c r="H55" s="66"/>
      <c r="I55" s="83"/>
      <c r="J55" s="23"/>
      <c r="K55" s="83"/>
      <c r="L55" s="79"/>
      <c r="M55" s="66"/>
      <c r="N55" s="67"/>
      <c r="O55" s="25"/>
      <c r="P55" s="83"/>
      <c r="Q55" s="79"/>
      <c r="R55" s="66">
        <v>295000</v>
      </c>
      <c r="S55" s="71">
        <v>0</v>
      </c>
      <c r="T55" s="71">
        <v>0</v>
      </c>
      <c r="U55" s="71">
        <v>0</v>
      </c>
      <c r="V55" s="89">
        <v>0</v>
      </c>
      <c r="W55" s="66"/>
      <c r="X55" s="83"/>
      <c r="Y55" s="23"/>
      <c r="Z55" s="83"/>
      <c r="AA55" s="81"/>
    </row>
    <row r="56" spans="1:27" ht="24" customHeight="1">
      <c r="A56" s="90" t="s">
        <v>69</v>
      </c>
      <c r="B56" s="12" t="s">
        <v>29</v>
      </c>
      <c r="C56" s="66"/>
      <c r="D56" s="83"/>
      <c r="E56" s="23"/>
      <c r="F56" s="83"/>
      <c r="G56" s="28"/>
      <c r="H56" s="66"/>
      <c r="I56" s="83"/>
      <c r="J56" s="23"/>
      <c r="K56" s="83"/>
      <c r="L56" s="79"/>
      <c r="M56" s="66"/>
      <c r="N56" s="67"/>
      <c r="O56" s="25"/>
      <c r="P56" s="83"/>
      <c r="Q56" s="79"/>
      <c r="R56" s="66"/>
      <c r="S56" s="71"/>
      <c r="T56" s="71"/>
      <c r="U56" s="71"/>
      <c r="V56" s="89"/>
      <c r="W56" s="53">
        <v>293998</v>
      </c>
      <c r="X56" s="6">
        <v>0</v>
      </c>
      <c r="Y56" s="23">
        <v>0</v>
      </c>
      <c r="Z56" s="6">
        <v>0</v>
      </c>
      <c r="AA56" s="77">
        <v>0</v>
      </c>
    </row>
    <row r="57" spans="1:27">
      <c r="A57" s="48" t="s">
        <v>70</v>
      </c>
      <c r="B57" s="12" t="s">
        <v>20</v>
      </c>
      <c r="C57" s="53"/>
      <c r="D57" s="6"/>
      <c r="E57" s="17"/>
      <c r="F57" s="6"/>
      <c r="G57" s="35"/>
      <c r="H57" s="53"/>
      <c r="I57" s="6"/>
      <c r="J57" s="17"/>
      <c r="K57" s="6"/>
      <c r="L57" s="75"/>
      <c r="M57" s="53"/>
      <c r="N57" s="54"/>
      <c r="O57" s="20"/>
      <c r="P57" s="6"/>
      <c r="Q57" s="75"/>
      <c r="R57" s="53">
        <v>295000</v>
      </c>
      <c r="S57" s="55">
        <v>293998</v>
      </c>
      <c r="T57" s="55">
        <v>100</v>
      </c>
      <c r="U57" s="55">
        <v>0</v>
      </c>
      <c r="V57" s="64">
        <v>0</v>
      </c>
      <c r="W57" s="86"/>
      <c r="X57" s="6"/>
      <c r="Y57" s="23"/>
      <c r="Z57" s="6"/>
      <c r="AA57" s="77"/>
    </row>
    <row r="58" spans="1:27">
      <c r="A58" s="48" t="s">
        <v>71</v>
      </c>
      <c r="B58" s="21" t="s">
        <v>72</v>
      </c>
      <c r="C58" s="66"/>
      <c r="D58" s="83"/>
      <c r="E58" s="23"/>
      <c r="F58" s="83"/>
      <c r="G58" s="28"/>
      <c r="H58" s="66"/>
      <c r="I58" s="83"/>
      <c r="J58" s="23"/>
      <c r="K58" s="83"/>
      <c r="L58" s="79"/>
      <c r="M58" s="66"/>
      <c r="N58" s="67"/>
      <c r="O58" s="25"/>
      <c r="P58" s="83"/>
      <c r="Q58" s="79"/>
      <c r="R58" s="66">
        <f>R56+R57</f>
        <v>295000</v>
      </c>
      <c r="S58" s="71">
        <f>S56+S57</f>
        <v>293998</v>
      </c>
      <c r="T58" s="71">
        <v>100</v>
      </c>
      <c r="U58" s="71">
        <f>U56+U57</f>
        <v>0</v>
      </c>
      <c r="V58" s="89">
        <v>0</v>
      </c>
      <c r="W58" s="87">
        <v>293998</v>
      </c>
      <c r="X58" s="6">
        <v>0</v>
      </c>
      <c r="Y58" s="23">
        <v>0</v>
      </c>
      <c r="Z58" s="83">
        <v>0</v>
      </c>
      <c r="AA58" s="81">
        <v>0</v>
      </c>
    </row>
    <row r="59" spans="1:27">
      <c r="A59" s="48"/>
      <c r="B59" s="36" t="s">
        <v>73</v>
      </c>
      <c r="C59" s="66">
        <f>C33+C35+C37+C40+C42+C44+C47+C50+C53+C55+C58</f>
        <v>2384898</v>
      </c>
      <c r="D59" s="67">
        <f>D33+D35+D37+D40+D42+D44+D47+D50+D53+D55+D58</f>
        <v>1194388</v>
      </c>
      <c r="E59" s="23">
        <v>50</v>
      </c>
      <c r="F59" s="67">
        <f>F33+F35+F37+F40+F42+F44+F47+F50+F53+F55+F58</f>
        <v>1194388</v>
      </c>
      <c r="G59" s="28">
        <v>50</v>
      </c>
      <c r="H59" s="66">
        <f>H33+H35+H37+H40+H42+H44+H47+H50+H53+H55+H58</f>
        <v>2388046</v>
      </c>
      <c r="I59" s="67">
        <f>I33+I35+I37+I40+I42+I44+I47+I50+I53+I55+I58</f>
        <v>2137593</v>
      </c>
      <c r="J59" s="23">
        <v>90</v>
      </c>
      <c r="K59" s="67">
        <f>K33+K35+K37+K40+K42+K44+K47+K50+K53+K55+K58</f>
        <v>2137593</v>
      </c>
      <c r="L59" s="68">
        <v>90</v>
      </c>
      <c r="M59" s="66">
        <f>M33+M35+M37+M40+M42+M44+M47+M50+M53+M55+M58</f>
        <v>1600930</v>
      </c>
      <c r="N59" s="67">
        <f>N33+N35+N37+N40+N42+N44+N47+N50+N53+N55+N58</f>
        <v>1598122</v>
      </c>
      <c r="O59" s="25">
        <v>100</v>
      </c>
      <c r="P59" s="67">
        <f>P33+P35+P37+P40+P42+P44+P47+P50+P53+P55+P58</f>
        <v>1257626</v>
      </c>
      <c r="Q59" s="68">
        <v>79</v>
      </c>
      <c r="R59" s="66">
        <f>R33+R35+R37+R40+R42+R44+R47+R50+R53+R55+R58</f>
        <v>1587155</v>
      </c>
      <c r="S59" s="67">
        <f>S33+S35+S37+S40+S42+S44+S47+S50+S53+S58</f>
        <v>726486</v>
      </c>
      <c r="T59" s="25">
        <v>46</v>
      </c>
      <c r="U59" s="67">
        <f>U33+U35+U37+U40+U42+U44+U47+U50+U53+U55+U58</f>
        <v>340496</v>
      </c>
      <c r="V59" s="68">
        <v>21</v>
      </c>
      <c r="W59" s="66">
        <f>W33+W35+W37+W40+W42+W44+W47+W50+W53+W55+W58</f>
        <v>839992</v>
      </c>
      <c r="X59" s="67">
        <f>X33+X35+X37+X40+X42+X44+X47+X50+X53+X55+X58</f>
        <v>0</v>
      </c>
      <c r="Y59" s="23">
        <v>0</v>
      </c>
      <c r="Z59" s="67">
        <f>Z33+Z35+Z37+Z40+Z42+Z44+Z47+Z50+Z53+Z55+Z58</f>
        <v>0</v>
      </c>
      <c r="AA59" s="70">
        <v>0</v>
      </c>
    </row>
    <row r="60" spans="1:27" ht="25.5">
      <c r="A60" s="48"/>
      <c r="B60" s="37" t="s">
        <v>18</v>
      </c>
      <c r="C60" s="53"/>
      <c r="D60" s="55"/>
      <c r="E60" s="17"/>
      <c r="F60" s="55"/>
      <c r="G60" s="75"/>
      <c r="H60" s="53"/>
      <c r="I60" s="55"/>
      <c r="J60" s="17"/>
      <c r="K60" s="55"/>
      <c r="L60" s="75"/>
      <c r="M60" s="53"/>
      <c r="N60" s="55"/>
      <c r="O60" s="17"/>
      <c r="P60" s="55"/>
      <c r="Q60" s="75"/>
      <c r="R60" s="53">
        <f>R38</f>
        <v>340496</v>
      </c>
      <c r="S60" s="55">
        <f>S38</f>
        <v>0</v>
      </c>
      <c r="T60" s="17">
        <v>0</v>
      </c>
      <c r="U60" s="55">
        <f>U38</f>
        <v>340496</v>
      </c>
      <c r="V60" s="75">
        <v>100</v>
      </c>
      <c r="W60" s="53"/>
      <c r="X60" s="6"/>
      <c r="Y60" s="17"/>
      <c r="Z60" s="6"/>
      <c r="AA60" s="77"/>
    </row>
    <row r="61" spans="1:27" ht="25.5">
      <c r="A61" s="48"/>
      <c r="B61" s="12" t="s">
        <v>29</v>
      </c>
      <c r="C61" s="53"/>
      <c r="D61" s="55"/>
      <c r="E61" s="17"/>
      <c r="F61" s="55"/>
      <c r="G61" s="75"/>
      <c r="H61" s="53"/>
      <c r="I61" s="55"/>
      <c r="J61" s="17"/>
      <c r="K61" s="55"/>
      <c r="L61" s="75"/>
      <c r="M61" s="53"/>
      <c r="N61" s="55"/>
      <c r="O61" s="17"/>
      <c r="P61" s="55"/>
      <c r="Q61" s="75"/>
      <c r="R61" s="53"/>
      <c r="S61" s="55"/>
      <c r="T61" s="17"/>
      <c r="U61" s="55"/>
      <c r="V61" s="75"/>
      <c r="W61" s="53">
        <f>W45+W48+W51+W56</f>
        <v>726486</v>
      </c>
      <c r="X61" s="55">
        <f>X45+X48+X51+X56</f>
        <v>0</v>
      </c>
      <c r="Y61" s="17">
        <v>0</v>
      </c>
      <c r="Z61" s="55">
        <f>Z45+Z48+Z51+Z56</f>
        <v>0</v>
      </c>
      <c r="AA61" s="77">
        <v>0</v>
      </c>
    </row>
    <row r="62" spans="1:27">
      <c r="A62" s="48"/>
      <c r="B62" s="12" t="s">
        <v>20</v>
      </c>
      <c r="C62" s="53">
        <f>C32+C34+C36+C39+C41+C43+C46+C49+C52+C54+C57</f>
        <v>2384898</v>
      </c>
      <c r="D62" s="55">
        <f>D32+D34+D36+D39+D41+D43+D46+D49+D52+D54+D57</f>
        <v>1194388</v>
      </c>
      <c r="E62" s="17">
        <v>50</v>
      </c>
      <c r="F62" s="55">
        <f>F32+F34+F36+F39+F41+F43+F46+F49+F52+F54+F57</f>
        <v>1194388</v>
      </c>
      <c r="G62" s="35">
        <v>50</v>
      </c>
      <c r="H62" s="53">
        <f>H32+H34+H36+H39+H41+H43+H46+H49+H52+H54+H57</f>
        <v>2388046</v>
      </c>
      <c r="I62" s="55">
        <f>I32+I34+I36+I39+I41+I43+I46+I49+I52+I54+I57</f>
        <v>2137593</v>
      </c>
      <c r="J62" s="17">
        <v>90</v>
      </c>
      <c r="K62" s="55">
        <f>K32+K34+K36+K39+K41+K43+K46+K49+K52+K54+K57</f>
        <v>2137593</v>
      </c>
      <c r="L62" s="63">
        <v>90</v>
      </c>
      <c r="M62" s="53">
        <f>M32+M34+M36+M39+M41+M43+M46+M49+M52+M54+M57</f>
        <v>1600930</v>
      </c>
      <c r="N62" s="55">
        <f>N32+N34+N36+N39+N41+N43+N46+N49+N52+N54+N57</f>
        <v>1598122</v>
      </c>
      <c r="O62" s="20">
        <v>100</v>
      </c>
      <c r="P62" s="55">
        <f>P32+P34+P36+P39+P41+P43+P46+P49+P52+P54+P57</f>
        <v>1257626</v>
      </c>
      <c r="Q62" s="63">
        <v>79</v>
      </c>
      <c r="R62" s="53">
        <f>R32+R34+R36+R39+R41+R43+R46+R49+R52+R54+R57</f>
        <v>1246659</v>
      </c>
      <c r="S62" s="55">
        <f>S32+S34+S36+S39+S41+S43+S46+S49+S52+S54+S57</f>
        <v>726486</v>
      </c>
      <c r="T62" s="20">
        <v>46</v>
      </c>
      <c r="U62" s="55">
        <f>U32+U34+U36+U39+U41+U43+U46+U49+U52+U54+U57</f>
        <v>0</v>
      </c>
      <c r="V62" s="63">
        <v>0</v>
      </c>
      <c r="W62" s="53">
        <f>W32+W34+W36+W39+W41+W43+W46+W49+W52+W54+W57</f>
        <v>113506</v>
      </c>
      <c r="X62" s="55">
        <f>X32+X34+X36+X39+X41+X43+X46+X49+X52+X54+X57</f>
        <v>0</v>
      </c>
      <c r="Y62" s="17">
        <v>0</v>
      </c>
      <c r="Z62" s="55">
        <f>Z32+Z34+Z36+Z39+Z41+Z43+Z46+Z49+Z52+Z54+Z57</f>
        <v>0</v>
      </c>
      <c r="AA62" s="65">
        <v>0</v>
      </c>
    </row>
    <row r="63" spans="1:27">
      <c r="A63" s="124" t="s">
        <v>74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</row>
    <row r="64" spans="1:27">
      <c r="A64" s="73" t="s">
        <v>75</v>
      </c>
      <c r="B64" s="12" t="s">
        <v>76</v>
      </c>
      <c r="C64" s="53">
        <v>79533</v>
      </c>
      <c r="D64" s="54">
        <v>79533</v>
      </c>
      <c r="E64" s="17">
        <v>100</v>
      </c>
      <c r="F64" s="54">
        <v>79533</v>
      </c>
      <c r="G64" s="35">
        <v>100</v>
      </c>
      <c r="H64" s="53">
        <v>30000</v>
      </c>
      <c r="I64" s="54">
        <v>0</v>
      </c>
      <c r="J64" s="17">
        <v>0</v>
      </c>
      <c r="K64" s="6"/>
      <c r="L64" s="48"/>
      <c r="M64" s="53"/>
      <c r="N64" s="54"/>
      <c r="O64" s="20"/>
      <c r="P64" s="49"/>
      <c r="Q64" s="91"/>
      <c r="R64" s="53"/>
      <c r="S64" s="54"/>
      <c r="T64" s="20"/>
      <c r="U64" s="49"/>
      <c r="V64" s="91"/>
      <c r="W64" s="53"/>
      <c r="X64" s="54"/>
      <c r="Y64" s="20"/>
      <c r="Z64" s="49"/>
      <c r="AA64" s="92"/>
    </row>
    <row r="65" spans="1:27">
      <c r="A65" s="73" t="s">
        <v>17</v>
      </c>
      <c r="B65" s="12" t="s">
        <v>20</v>
      </c>
      <c r="C65" s="53">
        <v>514905</v>
      </c>
      <c r="D65" s="54">
        <v>497653</v>
      </c>
      <c r="E65" s="17">
        <v>97</v>
      </c>
      <c r="F65" s="54">
        <v>497653</v>
      </c>
      <c r="G65" s="35">
        <v>97</v>
      </c>
      <c r="H65" s="53">
        <v>401440</v>
      </c>
      <c r="I65" s="54">
        <v>314546</v>
      </c>
      <c r="J65" s="17">
        <v>78</v>
      </c>
      <c r="K65" s="54">
        <v>314546</v>
      </c>
      <c r="L65" s="35">
        <v>78</v>
      </c>
      <c r="M65" s="53"/>
      <c r="N65" s="54"/>
      <c r="O65" s="20"/>
      <c r="P65" s="49"/>
      <c r="Q65" s="91"/>
      <c r="R65" s="53"/>
      <c r="S65" s="54"/>
      <c r="T65" s="20"/>
      <c r="U65" s="49"/>
      <c r="V65" s="91"/>
      <c r="W65" s="53">
        <v>150876</v>
      </c>
      <c r="X65" s="54">
        <v>0</v>
      </c>
      <c r="Y65" s="17">
        <v>0</v>
      </c>
      <c r="Z65" s="6">
        <v>0</v>
      </c>
      <c r="AA65" s="93">
        <v>0</v>
      </c>
    </row>
    <row r="66" spans="1:27">
      <c r="A66" s="48" t="s">
        <v>19</v>
      </c>
      <c r="B66" s="21" t="s">
        <v>77</v>
      </c>
      <c r="C66" s="66">
        <v>514905</v>
      </c>
      <c r="D66" s="67">
        <v>497653</v>
      </c>
      <c r="E66" s="23">
        <v>97</v>
      </c>
      <c r="F66" s="67">
        <v>497653</v>
      </c>
      <c r="G66" s="28">
        <v>97</v>
      </c>
      <c r="H66" s="66">
        <v>401440</v>
      </c>
      <c r="I66" s="67">
        <v>314546</v>
      </c>
      <c r="J66" s="23">
        <v>78</v>
      </c>
      <c r="K66" s="71">
        <f>K65</f>
        <v>314546</v>
      </c>
      <c r="L66" s="28">
        <v>78</v>
      </c>
      <c r="M66" s="66"/>
      <c r="N66" s="67"/>
      <c r="O66" s="25"/>
      <c r="P66" s="84"/>
      <c r="Q66" s="94"/>
      <c r="R66" s="66"/>
      <c r="S66" s="67"/>
      <c r="T66" s="25"/>
      <c r="U66" s="84"/>
      <c r="V66" s="94"/>
      <c r="W66" s="66">
        <v>150876</v>
      </c>
      <c r="X66" s="67">
        <v>0</v>
      </c>
      <c r="Y66" s="23">
        <v>0</v>
      </c>
      <c r="Z66" s="83">
        <v>0</v>
      </c>
      <c r="AA66" s="95">
        <v>0</v>
      </c>
    </row>
    <row r="67" spans="1:27" ht="25.5">
      <c r="A67" s="73"/>
      <c r="B67" s="12" t="s">
        <v>28</v>
      </c>
      <c r="C67" s="66"/>
      <c r="D67" s="71"/>
      <c r="E67" s="38"/>
      <c r="F67" s="67"/>
      <c r="G67" s="28"/>
      <c r="H67" s="53">
        <v>190000</v>
      </c>
      <c r="I67" s="55">
        <v>190000</v>
      </c>
      <c r="J67" s="33">
        <v>100</v>
      </c>
      <c r="K67" s="55">
        <v>190000</v>
      </c>
      <c r="L67" s="35">
        <v>100</v>
      </c>
      <c r="M67" s="66"/>
      <c r="N67" s="71"/>
      <c r="O67" s="32"/>
      <c r="P67" s="84"/>
      <c r="Q67" s="94"/>
      <c r="R67" s="66"/>
      <c r="S67" s="71"/>
      <c r="T67" s="32"/>
      <c r="U67" s="84"/>
      <c r="V67" s="94"/>
      <c r="W67" s="66"/>
      <c r="X67" s="71"/>
      <c r="Y67" s="38"/>
      <c r="Z67" s="83"/>
      <c r="AA67" s="95"/>
    </row>
    <row r="68" spans="1:27" ht="25.5">
      <c r="A68" s="73" t="s">
        <v>23</v>
      </c>
      <c r="B68" s="12" t="s">
        <v>18</v>
      </c>
      <c r="C68" s="53"/>
      <c r="D68" s="55"/>
      <c r="E68" s="55"/>
      <c r="F68" s="54"/>
      <c r="G68" s="63"/>
      <c r="H68" s="53"/>
      <c r="I68" s="55"/>
      <c r="J68" s="55"/>
      <c r="K68" s="54"/>
      <c r="L68" s="63"/>
      <c r="M68" s="53"/>
      <c r="N68" s="55"/>
      <c r="O68" s="55"/>
      <c r="P68" s="54"/>
      <c r="Q68" s="63"/>
      <c r="R68" s="53">
        <v>415697</v>
      </c>
      <c r="S68" s="55">
        <v>0</v>
      </c>
      <c r="T68" s="55">
        <v>0</v>
      </c>
      <c r="U68" s="54">
        <v>415697</v>
      </c>
      <c r="V68" s="63">
        <v>100</v>
      </c>
      <c r="W68" s="53"/>
      <c r="X68" s="55"/>
      <c r="Y68" s="55"/>
      <c r="Z68" s="54"/>
      <c r="AA68" s="65"/>
    </row>
    <row r="69" spans="1:27">
      <c r="A69" s="73" t="s">
        <v>24</v>
      </c>
      <c r="B69" s="12" t="s">
        <v>20</v>
      </c>
      <c r="C69" s="53">
        <v>615094</v>
      </c>
      <c r="D69" s="55">
        <v>587500</v>
      </c>
      <c r="E69" s="55">
        <v>96</v>
      </c>
      <c r="F69" s="54">
        <v>397500</v>
      </c>
      <c r="G69" s="63">
        <v>65</v>
      </c>
      <c r="H69" s="53">
        <v>451000</v>
      </c>
      <c r="I69" s="55">
        <v>393069</v>
      </c>
      <c r="J69" s="55">
        <v>87</v>
      </c>
      <c r="K69" s="55">
        <v>393069</v>
      </c>
      <c r="L69" s="64">
        <v>87</v>
      </c>
      <c r="M69" s="53">
        <v>525350</v>
      </c>
      <c r="N69" s="55">
        <v>502936</v>
      </c>
      <c r="O69" s="55">
        <v>96</v>
      </c>
      <c r="P69" s="54">
        <v>87239</v>
      </c>
      <c r="Q69" s="63">
        <v>17</v>
      </c>
      <c r="R69" s="53">
        <v>170000</v>
      </c>
      <c r="S69" s="55">
        <v>0</v>
      </c>
      <c r="T69" s="55">
        <v>0</v>
      </c>
      <c r="U69" s="54">
        <v>0</v>
      </c>
      <c r="V69" s="63">
        <v>0</v>
      </c>
      <c r="W69" s="53"/>
      <c r="X69" s="55"/>
      <c r="Y69" s="55"/>
      <c r="Z69" s="54"/>
      <c r="AA69" s="65"/>
    </row>
    <row r="70" spans="1:27">
      <c r="A70" s="48" t="s">
        <v>33</v>
      </c>
      <c r="B70" s="36" t="s">
        <v>78</v>
      </c>
      <c r="C70" s="66">
        <v>615094</v>
      </c>
      <c r="D70" s="71">
        <v>587500</v>
      </c>
      <c r="E70" s="71">
        <v>96</v>
      </c>
      <c r="F70" s="67">
        <v>397500</v>
      </c>
      <c r="G70" s="68">
        <v>65</v>
      </c>
      <c r="H70" s="69">
        <f>H67+H69</f>
        <v>641000</v>
      </c>
      <c r="I70" s="67">
        <f>I67+I69</f>
        <v>583069</v>
      </c>
      <c r="J70" s="67">
        <v>91</v>
      </c>
      <c r="K70" s="67">
        <f>K67+K69</f>
        <v>583069</v>
      </c>
      <c r="L70" s="89">
        <v>91</v>
      </c>
      <c r="M70" s="66">
        <f>M68+M69</f>
        <v>525350</v>
      </c>
      <c r="N70" s="71">
        <f>N68+N69</f>
        <v>502936</v>
      </c>
      <c r="O70" s="71">
        <v>96</v>
      </c>
      <c r="P70" s="71">
        <f>P68+P69</f>
        <v>87239</v>
      </c>
      <c r="Q70" s="68">
        <v>17</v>
      </c>
      <c r="R70" s="66">
        <f>R68+R69</f>
        <v>585697</v>
      </c>
      <c r="S70" s="71">
        <f>S68+S69</f>
        <v>0</v>
      </c>
      <c r="T70" s="71">
        <v>0</v>
      </c>
      <c r="U70" s="71">
        <f>U68+U69</f>
        <v>415697</v>
      </c>
      <c r="V70" s="68">
        <v>71</v>
      </c>
      <c r="W70" s="66"/>
      <c r="X70" s="71"/>
      <c r="Y70" s="71"/>
      <c r="Z70" s="67"/>
      <c r="AA70" s="70"/>
    </row>
    <row r="71" spans="1:27">
      <c r="A71" s="48" t="s">
        <v>41</v>
      </c>
      <c r="B71" s="12" t="s">
        <v>20</v>
      </c>
      <c r="C71" s="53">
        <v>92902</v>
      </c>
      <c r="D71" s="55">
        <v>92880</v>
      </c>
      <c r="E71" s="17">
        <v>100</v>
      </c>
      <c r="F71" s="55">
        <v>92880</v>
      </c>
      <c r="G71" s="35">
        <v>100</v>
      </c>
      <c r="H71" s="53">
        <v>139150</v>
      </c>
      <c r="I71" s="54">
        <v>114929</v>
      </c>
      <c r="J71" s="17">
        <v>83</v>
      </c>
      <c r="K71" s="54">
        <v>114929</v>
      </c>
      <c r="L71" s="35">
        <v>83</v>
      </c>
      <c r="M71" s="53"/>
      <c r="N71" s="54"/>
      <c r="O71" s="20"/>
      <c r="P71" s="6"/>
      <c r="Q71" s="48"/>
      <c r="R71" s="53"/>
      <c r="S71" s="54"/>
      <c r="T71" s="20"/>
      <c r="U71" s="6"/>
      <c r="V71" s="48"/>
      <c r="W71" s="53"/>
      <c r="X71" s="54"/>
      <c r="Y71" s="20"/>
      <c r="Z71" s="6"/>
      <c r="AA71" s="93"/>
    </row>
    <row r="72" spans="1:27">
      <c r="A72" s="48" t="s">
        <v>42</v>
      </c>
      <c r="B72" s="21" t="s">
        <v>79</v>
      </c>
      <c r="C72" s="66">
        <v>92902</v>
      </c>
      <c r="D72" s="71">
        <v>92880</v>
      </c>
      <c r="E72" s="23">
        <v>100</v>
      </c>
      <c r="F72" s="71">
        <v>92880</v>
      </c>
      <c r="G72" s="28">
        <v>100</v>
      </c>
      <c r="H72" s="66">
        <v>139150</v>
      </c>
      <c r="I72" s="67">
        <v>114929</v>
      </c>
      <c r="J72" s="23">
        <v>83</v>
      </c>
      <c r="K72" s="71">
        <f>K71</f>
        <v>114929</v>
      </c>
      <c r="L72" s="28">
        <v>83</v>
      </c>
      <c r="M72" s="66"/>
      <c r="N72" s="67"/>
      <c r="O72" s="25"/>
      <c r="P72" s="54"/>
      <c r="Q72" s="68"/>
      <c r="R72" s="66"/>
      <c r="S72" s="67"/>
      <c r="T72" s="25"/>
      <c r="U72" s="54"/>
      <c r="V72" s="68"/>
      <c r="W72" s="66"/>
      <c r="X72" s="67"/>
      <c r="Y72" s="25"/>
      <c r="Z72" s="54"/>
      <c r="AA72" s="70"/>
    </row>
    <row r="73" spans="1:27" ht="25.5">
      <c r="A73" s="48" t="s">
        <v>44</v>
      </c>
      <c r="B73" s="12" t="s">
        <v>29</v>
      </c>
      <c r="C73" s="53"/>
      <c r="D73" s="55"/>
      <c r="E73" s="55"/>
      <c r="F73" s="55"/>
      <c r="G73" s="64"/>
      <c r="H73" s="53"/>
      <c r="I73" s="55"/>
      <c r="J73" s="55"/>
      <c r="K73" s="54"/>
      <c r="L73" s="63"/>
      <c r="M73" s="53"/>
      <c r="N73" s="55"/>
      <c r="O73" s="55"/>
      <c r="P73" s="54"/>
      <c r="Q73" s="63"/>
      <c r="R73" s="53"/>
      <c r="S73" s="55"/>
      <c r="T73" s="55"/>
      <c r="U73" s="54"/>
      <c r="V73" s="63"/>
      <c r="W73" s="53">
        <v>115000</v>
      </c>
      <c r="X73" s="55">
        <v>0</v>
      </c>
      <c r="Y73" s="55">
        <v>0</v>
      </c>
      <c r="Z73" s="54">
        <v>0</v>
      </c>
      <c r="AA73" s="65">
        <v>0</v>
      </c>
    </row>
    <row r="74" spans="1:27">
      <c r="A74" s="48" t="s">
        <v>45</v>
      </c>
      <c r="B74" s="12" t="s">
        <v>20</v>
      </c>
      <c r="C74" s="53">
        <v>81792</v>
      </c>
      <c r="D74" s="54">
        <v>77638</v>
      </c>
      <c r="E74" s="17">
        <v>95</v>
      </c>
      <c r="F74" s="54">
        <v>77638</v>
      </c>
      <c r="G74" s="35">
        <v>95</v>
      </c>
      <c r="H74" s="53">
        <v>420000</v>
      </c>
      <c r="I74" s="54">
        <v>420000</v>
      </c>
      <c r="J74" s="17">
        <v>100</v>
      </c>
      <c r="K74" s="54">
        <v>420000</v>
      </c>
      <c r="L74" s="35">
        <v>100</v>
      </c>
      <c r="M74" s="53"/>
      <c r="N74" s="54"/>
      <c r="O74" s="20"/>
      <c r="P74" s="6"/>
      <c r="Q74" s="48"/>
      <c r="R74" s="53">
        <v>115000</v>
      </c>
      <c r="S74" s="54">
        <v>115000</v>
      </c>
      <c r="T74" s="20">
        <v>100</v>
      </c>
      <c r="U74" s="6">
        <v>0</v>
      </c>
      <c r="V74" s="48">
        <v>0</v>
      </c>
      <c r="W74" s="53"/>
      <c r="X74" s="54"/>
      <c r="Y74" s="20"/>
      <c r="Z74" s="6"/>
      <c r="AA74" s="93"/>
    </row>
    <row r="75" spans="1:27">
      <c r="A75" s="48" t="s">
        <v>46</v>
      </c>
      <c r="B75" s="21" t="s">
        <v>80</v>
      </c>
      <c r="C75" s="66">
        <v>81792</v>
      </c>
      <c r="D75" s="67">
        <v>77638</v>
      </c>
      <c r="E75" s="23">
        <v>95</v>
      </c>
      <c r="F75" s="67">
        <v>77638</v>
      </c>
      <c r="G75" s="28">
        <v>95</v>
      </c>
      <c r="H75" s="66">
        <v>420000</v>
      </c>
      <c r="I75" s="67">
        <v>420000</v>
      </c>
      <c r="J75" s="23">
        <v>100</v>
      </c>
      <c r="K75" s="71">
        <f>K73+K74</f>
        <v>420000</v>
      </c>
      <c r="L75" s="28">
        <v>100</v>
      </c>
      <c r="M75" s="66"/>
      <c r="N75" s="67"/>
      <c r="O75" s="25"/>
      <c r="P75" s="25"/>
      <c r="Q75" s="68"/>
      <c r="R75" s="66">
        <f>R73+R74</f>
        <v>115000</v>
      </c>
      <c r="S75" s="71">
        <f>S73+S74</f>
        <v>115000</v>
      </c>
      <c r="T75" s="25">
        <v>100</v>
      </c>
      <c r="U75" s="71">
        <f>U73+U74</f>
        <v>0</v>
      </c>
      <c r="V75" s="68">
        <v>0</v>
      </c>
      <c r="W75" s="66">
        <v>115000</v>
      </c>
      <c r="X75" s="71">
        <v>0</v>
      </c>
      <c r="Y75" s="71">
        <v>0</v>
      </c>
      <c r="Z75" s="67">
        <v>0</v>
      </c>
      <c r="AA75" s="70">
        <v>0</v>
      </c>
    </row>
    <row r="76" spans="1:27" ht="25.5">
      <c r="A76" s="48" t="s">
        <v>48</v>
      </c>
      <c r="B76" s="12" t="s">
        <v>18</v>
      </c>
      <c r="C76" s="53"/>
      <c r="D76" s="54"/>
      <c r="E76" s="6"/>
      <c r="F76" s="54"/>
      <c r="G76" s="48"/>
      <c r="H76" s="53"/>
      <c r="I76" s="54"/>
      <c r="J76" s="6"/>
      <c r="K76" s="6"/>
      <c r="L76" s="48"/>
      <c r="M76" s="53"/>
      <c r="N76" s="54"/>
      <c r="O76" s="6"/>
      <c r="P76" s="6"/>
      <c r="Q76" s="48"/>
      <c r="R76" s="53">
        <v>286466</v>
      </c>
      <c r="S76" s="54">
        <v>0</v>
      </c>
      <c r="T76" s="6">
        <v>0</v>
      </c>
      <c r="U76" s="54">
        <v>286466</v>
      </c>
      <c r="V76" s="48">
        <v>100</v>
      </c>
      <c r="W76" s="53"/>
      <c r="X76" s="54"/>
      <c r="Y76" s="6"/>
      <c r="Z76" s="6"/>
      <c r="AA76" s="93"/>
    </row>
    <row r="77" spans="1:27">
      <c r="A77" s="48" t="s">
        <v>49</v>
      </c>
      <c r="B77" s="12" t="s">
        <v>20</v>
      </c>
      <c r="C77" s="53">
        <v>317110</v>
      </c>
      <c r="D77" s="54">
        <v>310257</v>
      </c>
      <c r="E77" s="6">
        <v>98</v>
      </c>
      <c r="F77" s="54">
        <v>310257</v>
      </c>
      <c r="G77" s="48">
        <v>98</v>
      </c>
      <c r="H77" s="53">
        <v>590000</v>
      </c>
      <c r="I77" s="54">
        <v>543013</v>
      </c>
      <c r="J77" s="6">
        <v>92</v>
      </c>
      <c r="K77" s="54">
        <v>543013</v>
      </c>
      <c r="L77" s="48">
        <v>92</v>
      </c>
      <c r="M77" s="53">
        <v>540520</v>
      </c>
      <c r="N77" s="55">
        <v>458279</v>
      </c>
      <c r="O77" s="6">
        <v>85</v>
      </c>
      <c r="P77" s="54">
        <v>171813</v>
      </c>
      <c r="Q77" s="48">
        <v>32</v>
      </c>
      <c r="R77" s="53">
        <v>95000</v>
      </c>
      <c r="S77" s="54">
        <v>0</v>
      </c>
      <c r="T77" s="6">
        <v>0</v>
      </c>
      <c r="U77" s="6">
        <v>0</v>
      </c>
      <c r="V77" s="48">
        <v>0</v>
      </c>
      <c r="W77" s="53"/>
      <c r="X77" s="54"/>
      <c r="Y77" s="6"/>
      <c r="Z77" s="6"/>
      <c r="AA77" s="93"/>
    </row>
    <row r="78" spans="1:27">
      <c r="A78" s="48" t="s">
        <v>81</v>
      </c>
      <c r="B78" s="21" t="s">
        <v>82</v>
      </c>
      <c r="C78" s="66">
        <v>317110</v>
      </c>
      <c r="D78" s="67">
        <v>310257</v>
      </c>
      <c r="E78" s="83">
        <v>98</v>
      </c>
      <c r="F78" s="67">
        <v>310257</v>
      </c>
      <c r="G78" s="96">
        <v>98</v>
      </c>
      <c r="H78" s="66">
        <v>590000</v>
      </c>
      <c r="I78" s="67">
        <v>543013</v>
      </c>
      <c r="J78" s="83">
        <v>92</v>
      </c>
      <c r="K78" s="71">
        <f>K76+K77</f>
        <v>543013</v>
      </c>
      <c r="L78" s="96">
        <v>92</v>
      </c>
      <c r="M78" s="66">
        <f>M76+M77</f>
        <v>540520</v>
      </c>
      <c r="N78" s="71">
        <f>N76+N77</f>
        <v>458279</v>
      </c>
      <c r="O78" s="84">
        <v>85</v>
      </c>
      <c r="P78" s="71">
        <f>P76+P77</f>
        <v>171813</v>
      </c>
      <c r="Q78" s="96">
        <v>32</v>
      </c>
      <c r="R78" s="66">
        <f>R76+R77</f>
        <v>381466</v>
      </c>
      <c r="S78" s="71">
        <f>S76+S77</f>
        <v>0</v>
      </c>
      <c r="T78" s="84">
        <v>0</v>
      </c>
      <c r="U78" s="71">
        <f>U76+U77</f>
        <v>286466</v>
      </c>
      <c r="V78" s="96">
        <v>75</v>
      </c>
      <c r="W78" s="66"/>
      <c r="X78" s="67"/>
      <c r="Y78" s="84"/>
      <c r="Z78" s="83"/>
      <c r="AA78" s="95"/>
    </row>
    <row r="79" spans="1:27" ht="25.5">
      <c r="A79" s="90" t="s">
        <v>51</v>
      </c>
      <c r="B79" s="12" t="s">
        <v>28</v>
      </c>
      <c r="C79" s="66"/>
      <c r="D79" s="71"/>
      <c r="E79" s="83"/>
      <c r="F79" s="67"/>
      <c r="G79" s="96"/>
      <c r="H79" s="53">
        <v>88468</v>
      </c>
      <c r="I79" s="55">
        <v>88468</v>
      </c>
      <c r="J79" s="6">
        <v>100</v>
      </c>
      <c r="K79" s="55">
        <v>88468</v>
      </c>
      <c r="L79" s="48">
        <v>100</v>
      </c>
      <c r="M79" s="66"/>
      <c r="N79" s="71"/>
      <c r="O79" s="84"/>
      <c r="P79" s="71"/>
      <c r="Q79" s="96"/>
      <c r="R79" s="66"/>
      <c r="S79" s="71"/>
      <c r="T79" s="84"/>
      <c r="U79" s="71"/>
      <c r="V79" s="96"/>
      <c r="W79" s="66"/>
      <c r="X79" s="71"/>
      <c r="Y79" s="84"/>
      <c r="Z79" s="83"/>
      <c r="AA79" s="95"/>
    </row>
    <row r="80" spans="1:27" ht="25.5">
      <c r="A80" s="90" t="s">
        <v>52</v>
      </c>
      <c r="B80" s="12" t="s">
        <v>18</v>
      </c>
      <c r="C80" s="53"/>
      <c r="D80" s="55"/>
      <c r="E80" s="6"/>
      <c r="F80" s="54"/>
      <c r="G80" s="63"/>
      <c r="H80" s="53"/>
      <c r="I80" s="55"/>
      <c r="J80" s="6"/>
      <c r="K80" s="54"/>
      <c r="L80" s="63"/>
      <c r="M80" s="53"/>
      <c r="N80" s="55"/>
      <c r="O80" s="6"/>
      <c r="P80" s="54"/>
      <c r="Q80" s="63"/>
      <c r="R80" s="53">
        <v>220503</v>
      </c>
      <c r="S80" s="55">
        <v>0</v>
      </c>
      <c r="T80" s="6">
        <v>0</v>
      </c>
      <c r="U80" s="54">
        <v>170000</v>
      </c>
      <c r="V80" s="63">
        <v>77</v>
      </c>
      <c r="W80" s="53">
        <v>50503</v>
      </c>
      <c r="X80" s="55">
        <v>0</v>
      </c>
      <c r="Y80" s="6">
        <v>0</v>
      </c>
      <c r="Z80" s="54">
        <v>0</v>
      </c>
      <c r="AA80" s="65">
        <v>0</v>
      </c>
    </row>
    <row r="81" spans="1:27">
      <c r="A81" s="48" t="s">
        <v>83</v>
      </c>
      <c r="B81" s="12" t="s">
        <v>20</v>
      </c>
      <c r="C81" s="53">
        <v>211912</v>
      </c>
      <c r="D81" s="54">
        <v>211912</v>
      </c>
      <c r="E81" s="6">
        <v>100</v>
      </c>
      <c r="F81" s="54">
        <v>123444</v>
      </c>
      <c r="G81" s="63">
        <v>58</v>
      </c>
      <c r="H81" s="53">
        <v>71532</v>
      </c>
      <c r="I81" s="55">
        <v>71532</v>
      </c>
      <c r="J81" s="6">
        <v>100</v>
      </c>
      <c r="K81" s="55">
        <v>71532</v>
      </c>
      <c r="L81" s="48">
        <v>100</v>
      </c>
      <c r="M81" s="53">
        <v>240010</v>
      </c>
      <c r="N81" s="55">
        <v>220503</v>
      </c>
      <c r="O81" s="6">
        <v>92</v>
      </c>
      <c r="P81" s="54">
        <v>0</v>
      </c>
      <c r="Q81" s="63">
        <v>0</v>
      </c>
      <c r="R81" s="53"/>
      <c r="S81" s="55"/>
      <c r="T81" s="6"/>
      <c r="U81" s="54"/>
      <c r="V81" s="63"/>
      <c r="W81" s="53"/>
      <c r="X81" s="55"/>
      <c r="Y81" s="6"/>
      <c r="Z81" s="54"/>
      <c r="AA81" s="65"/>
    </row>
    <row r="82" spans="1:27" ht="25.5">
      <c r="A82" s="48" t="s">
        <v>84</v>
      </c>
      <c r="B82" s="21" t="s">
        <v>85</v>
      </c>
      <c r="C82" s="66">
        <v>211912</v>
      </c>
      <c r="D82" s="67">
        <v>211912</v>
      </c>
      <c r="E82" s="23">
        <v>100</v>
      </c>
      <c r="F82" s="67">
        <v>123444</v>
      </c>
      <c r="G82" s="68">
        <v>58</v>
      </c>
      <c r="H82" s="69">
        <f>H79+H81</f>
        <v>160000</v>
      </c>
      <c r="I82" s="67">
        <f>I79+I81</f>
        <v>160000</v>
      </c>
      <c r="J82" s="23">
        <v>100</v>
      </c>
      <c r="K82" s="67">
        <f>K79+K81</f>
        <v>160000</v>
      </c>
      <c r="L82" s="28">
        <v>100</v>
      </c>
      <c r="M82" s="66">
        <f>M80+M81</f>
        <v>240010</v>
      </c>
      <c r="N82" s="71">
        <f>N80+N81</f>
        <v>220503</v>
      </c>
      <c r="O82" s="23">
        <v>92</v>
      </c>
      <c r="P82" s="71">
        <f>P80+P81</f>
        <v>0</v>
      </c>
      <c r="Q82" s="89">
        <f>Q80+Q81</f>
        <v>0</v>
      </c>
      <c r="R82" s="66">
        <f>R80+R81</f>
        <v>220503</v>
      </c>
      <c r="S82" s="71">
        <f>S80+S81</f>
        <v>0</v>
      </c>
      <c r="T82" s="25">
        <v>0</v>
      </c>
      <c r="U82" s="71">
        <f>U80+U81</f>
        <v>170000</v>
      </c>
      <c r="V82" s="68">
        <v>77</v>
      </c>
      <c r="W82" s="66">
        <f>W80+W81</f>
        <v>50503</v>
      </c>
      <c r="X82" s="67">
        <f>X80+X81</f>
        <v>0</v>
      </c>
      <c r="Y82" s="23">
        <v>0</v>
      </c>
      <c r="Z82" s="67">
        <v>0</v>
      </c>
      <c r="AA82" s="70">
        <v>0</v>
      </c>
    </row>
    <row r="83" spans="1:27" ht="25.5">
      <c r="A83" s="90" t="s">
        <v>54</v>
      </c>
      <c r="B83" s="12" t="s">
        <v>18</v>
      </c>
      <c r="C83" s="53"/>
      <c r="D83" s="55"/>
      <c r="E83" s="54"/>
      <c r="F83" s="6"/>
      <c r="G83" s="48"/>
      <c r="H83" s="53"/>
      <c r="I83" s="55"/>
      <c r="J83" s="54"/>
      <c r="K83" s="6"/>
      <c r="L83" s="48"/>
      <c r="M83" s="53"/>
      <c r="N83" s="55"/>
      <c r="O83" s="54"/>
      <c r="P83" s="6"/>
      <c r="Q83" s="48"/>
      <c r="R83" s="53">
        <v>196472</v>
      </c>
      <c r="S83" s="55">
        <v>0</v>
      </c>
      <c r="T83" s="54">
        <v>0</v>
      </c>
      <c r="U83" s="54">
        <v>196472</v>
      </c>
      <c r="V83" s="48">
        <v>100</v>
      </c>
      <c r="W83" s="53"/>
      <c r="X83" s="55"/>
      <c r="Y83" s="54"/>
      <c r="Z83" s="6"/>
      <c r="AA83" s="93"/>
    </row>
    <row r="84" spans="1:27">
      <c r="A84" s="48" t="s">
        <v>55</v>
      </c>
      <c r="B84" s="12" t="s">
        <v>20</v>
      </c>
      <c r="C84" s="53">
        <v>21252</v>
      </c>
      <c r="D84" s="54">
        <v>0</v>
      </c>
      <c r="E84" s="17">
        <v>0</v>
      </c>
      <c r="F84" s="54">
        <v>0</v>
      </c>
      <c r="G84" s="35">
        <v>0</v>
      </c>
      <c r="H84" s="53"/>
      <c r="I84" s="54"/>
      <c r="J84" s="17"/>
      <c r="K84" s="6"/>
      <c r="L84" s="48"/>
      <c r="M84" s="53">
        <v>200000</v>
      </c>
      <c r="N84" s="54">
        <v>196472</v>
      </c>
      <c r="O84" s="20">
        <v>98</v>
      </c>
      <c r="P84" s="6">
        <v>0</v>
      </c>
      <c r="Q84" s="48">
        <v>0</v>
      </c>
      <c r="R84" s="53"/>
      <c r="S84" s="54"/>
      <c r="T84" s="20"/>
      <c r="U84" s="6"/>
      <c r="V84" s="48"/>
      <c r="W84" s="53"/>
      <c r="X84" s="54"/>
      <c r="Y84" s="20"/>
      <c r="Z84" s="6"/>
      <c r="AA84" s="93"/>
    </row>
    <row r="85" spans="1:27">
      <c r="A85" s="6" t="s">
        <v>56</v>
      </c>
      <c r="B85" s="39" t="s">
        <v>86</v>
      </c>
      <c r="C85" s="66">
        <v>21252</v>
      </c>
      <c r="D85" s="67">
        <v>0</v>
      </c>
      <c r="E85" s="23">
        <v>0</v>
      </c>
      <c r="F85" s="67">
        <v>0</v>
      </c>
      <c r="G85" s="28">
        <v>0</v>
      </c>
      <c r="H85" s="66"/>
      <c r="I85" s="67"/>
      <c r="J85" s="23"/>
      <c r="K85" s="83"/>
      <c r="L85" s="96"/>
      <c r="M85" s="66">
        <f>M83+M84</f>
        <v>200000</v>
      </c>
      <c r="N85" s="71">
        <f>N83+N84</f>
        <v>196472</v>
      </c>
      <c r="O85" s="25">
        <v>98</v>
      </c>
      <c r="P85" s="83">
        <v>0</v>
      </c>
      <c r="Q85" s="96">
        <v>0</v>
      </c>
      <c r="R85" s="66">
        <f>R83+R84</f>
        <v>196472</v>
      </c>
      <c r="S85" s="71">
        <f>S83+S84</f>
        <v>0</v>
      </c>
      <c r="T85" s="25">
        <v>0</v>
      </c>
      <c r="U85" s="71">
        <f>U83+U84</f>
        <v>196472</v>
      </c>
      <c r="V85" s="96">
        <v>100</v>
      </c>
      <c r="W85" s="66"/>
      <c r="X85" s="67"/>
      <c r="Y85" s="25"/>
      <c r="Z85" s="83"/>
      <c r="AA85" s="95"/>
    </row>
    <row r="86" spans="1:27" ht="25.5">
      <c r="A86" s="48" t="s">
        <v>58</v>
      </c>
      <c r="B86" s="12" t="s">
        <v>29</v>
      </c>
      <c r="C86" s="53"/>
      <c r="D86" s="54"/>
      <c r="E86" s="17"/>
      <c r="F86" s="54"/>
      <c r="G86" s="35"/>
      <c r="H86" s="53"/>
      <c r="I86" s="54"/>
      <c r="J86" s="17"/>
      <c r="K86" s="6"/>
      <c r="L86" s="48"/>
      <c r="M86" s="53"/>
      <c r="N86" s="54"/>
      <c r="O86" s="20"/>
      <c r="P86" s="6"/>
      <c r="Q86" s="48"/>
      <c r="R86" s="53"/>
      <c r="S86" s="54"/>
      <c r="T86" s="20"/>
      <c r="U86" s="6"/>
      <c r="V86" s="48"/>
      <c r="W86" s="53">
        <v>63026</v>
      </c>
      <c r="X86" s="54">
        <v>0</v>
      </c>
      <c r="Y86" s="17">
        <v>0</v>
      </c>
      <c r="Z86" s="6">
        <v>0</v>
      </c>
      <c r="AA86" s="93">
        <v>0</v>
      </c>
    </row>
    <row r="87" spans="1:27">
      <c r="A87" s="48" t="s">
        <v>59</v>
      </c>
      <c r="B87" s="12" t="s">
        <v>20</v>
      </c>
      <c r="C87" s="53">
        <v>171837</v>
      </c>
      <c r="D87" s="54">
        <v>171508</v>
      </c>
      <c r="E87" s="17">
        <v>100</v>
      </c>
      <c r="F87" s="54">
        <v>171508</v>
      </c>
      <c r="G87" s="35">
        <v>100</v>
      </c>
      <c r="H87" s="53">
        <v>91285</v>
      </c>
      <c r="I87" s="54">
        <v>89781</v>
      </c>
      <c r="J87" s="17">
        <v>98</v>
      </c>
      <c r="K87" s="54">
        <v>89781</v>
      </c>
      <c r="L87" s="35">
        <v>98</v>
      </c>
      <c r="M87" s="53">
        <v>100000</v>
      </c>
      <c r="N87" s="54">
        <v>100000</v>
      </c>
      <c r="O87" s="20">
        <v>100</v>
      </c>
      <c r="P87" s="54">
        <v>100000</v>
      </c>
      <c r="Q87" s="48">
        <v>100</v>
      </c>
      <c r="R87" s="53">
        <v>136085</v>
      </c>
      <c r="S87" s="54">
        <v>63026</v>
      </c>
      <c r="T87" s="20">
        <v>46</v>
      </c>
      <c r="U87" s="6">
        <v>0</v>
      </c>
      <c r="V87" s="48">
        <v>0</v>
      </c>
      <c r="W87" s="53"/>
      <c r="X87" s="54"/>
      <c r="Y87" s="17"/>
      <c r="Z87" s="6"/>
      <c r="AA87" s="93"/>
    </row>
    <row r="88" spans="1:27">
      <c r="A88" s="6" t="s">
        <v>60</v>
      </c>
      <c r="B88" s="39" t="s">
        <v>87</v>
      </c>
      <c r="C88" s="66">
        <v>171837</v>
      </c>
      <c r="D88" s="67">
        <v>171508</v>
      </c>
      <c r="E88" s="23">
        <v>100</v>
      </c>
      <c r="F88" s="67">
        <v>171508</v>
      </c>
      <c r="G88" s="28">
        <v>100</v>
      </c>
      <c r="H88" s="66">
        <v>91285</v>
      </c>
      <c r="I88" s="67">
        <v>89781</v>
      </c>
      <c r="J88" s="23">
        <v>98</v>
      </c>
      <c r="K88" s="71">
        <f>K86+K87</f>
        <v>89781</v>
      </c>
      <c r="L88" s="28">
        <v>98</v>
      </c>
      <c r="M88" s="66">
        <f>M86+M87</f>
        <v>100000</v>
      </c>
      <c r="N88" s="71">
        <f>N86+N87</f>
        <v>100000</v>
      </c>
      <c r="O88" s="25">
        <v>100</v>
      </c>
      <c r="P88" s="71">
        <f>P86+P87</f>
        <v>100000</v>
      </c>
      <c r="Q88" s="96">
        <v>100</v>
      </c>
      <c r="R88" s="66">
        <f>R86+R87</f>
        <v>136085</v>
      </c>
      <c r="S88" s="71">
        <f>S86+S87</f>
        <v>63026</v>
      </c>
      <c r="T88" s="25">
        <v>46</v>
      </c>
      <c r="U88" s="71">
        <f>U86+U87</f>
        <v>0</v>
      </c>
      <c r="V88" s="96">
        <v>0</v>
      </c>
      <c r="W88" s="66">
        <f>W86+W87</f>
        <v>63026</v>
      </c>
      <c r="X88" s="67">
        <f>X86+X87</f>
        <v>0</v>
      </c>
      <c r="Y88" s="23">
        <v>0</v>
      </c>
      <c r="Z88" s="67">
        <f>Z86+Z87</f>
        <v>0</v>
      </c>
      <c r="AA88" s="95">
        <v>0</v>
      </c>
    </row>
    <row r="89" spans="1:27" ht="25.5">
      <c r="A89" s="48" t="s">
        <v>62</v>
      </c>
      <c r="B89" s="12" t="s">
        <v>18</v>
      </c>
      <c r="C89" s="53"/>
      <c r="D89" s="54"/>
      <c r="E89" s="17"/>
      <c r="F89" s="54"/>
      <c r="G89" s="35"/>
      <c r="H89" s="53"/>
      <c r="I89" s="54"/>
      <c r="J89" s="17"/>
      <c r="K89" s="6"/>
      <c r="L89" s="48"/>
      <c r="M89" s="53"/>
      <c r="N89" s="54"/>
      <c r="O89" s="20"/>
      <c r="P89" s="6"/>
      <c r="Q89" s="48"/>
      <c r="R89" s="53">
        <v>167846</v>
      </c>
      <c r="S89" s="54">
        <v>0</v>
      </c>
      <c r="T89" s="17">
        <v>0</v>
      </c>
      <c r="U89" s="6">
        <v>0</v>
      </c>
      <c r="V89" s="48">
        <v>0</v>
      </c>
      <c r="W89" s="53">
        <v>167846</v>
      </c>
      <c r="X89" s="54">
        <v>0</v>
      </c>
      <c r="Y89" s="17">
        <v>0</v>
      </c>
      <c r="Z89" s="6">
        <v>0</v>
      </c>
      <c r="AA89" s="93">
        <v>0</v>
      </c>
    </row>
    <row r="90" spans="1:27" ht="25.5">
      <c r="A90" s="48" t="s">
        <v>63</v>
      </c>
      <c r="B90" s="12" t="s">
        <v>29</v>
      </c>
      <c r="C90" s="53"/>
      <c r="D90" s="54"/>
      <c r="E90" s="17"/>
      <c r="F90" s="54"/>
      <c r="G90" s="35"/>
      <c r="H90" s="53"/>
      <c r="I90" s="54"/>
      <c r="J90" s="17"/>
      <c r="K90" s="6"/>
      <c r="L90" s="48"/>
      <c r="M90" s="53"/>
      <c r="N90" s="54"/>
      <c r="O90" s="20"/>
      <c r="P90" s="6"/>
      <c r="Q90" s="48"/>
      <c r="R90" s="53"/>
      <c r="S90" s="54"/>
      <c r="T90" s="20"/>
      <c r="U90" s="6"/>
      <c r="V90" s="48"/>
      <c r="W90" s="53">
        <v>151228</v>
      </c>
      <c r="X90" s="54">
        <v>0</v>
      </c>
      <c r="Y90" s="17">
        <v>0</v>
      </c>
      <c r="Z90" s="6">
        <v>0</v>
      </c>
      <c r="AA90" s="93">
        <v>0</v>
      </c>
    </row>
    <row r="91" spans="1:27">
      <c r="A91" s="6" t="s">
        <v>64</v>
      </c>
      <c r="B91" s="12" t="s">
        <v>20</v>
      </c>
      <c r="C91" s="53">
        <v>203412</v>
      </c>
      <c r="D91" s="54">
        <v>203394</v>
      </c>
      <c r="E91" s="17">
        <v>100</v>
      </c>
      <c r="F91" s="54">
        <v>203394</v>
      </c>
      <c r="G91" s="35">
        <v>100</v>
      </c>
      <c r="H91" s="53">
        <v>176985</v>
      </c>
      <c r="I91" s="54">
        <v>169869</v>
      </c>
      <c r="J91" s="17">
        <v>96</v>
      </c>
      <c r="K91" s="54">
        <v>169869</v>
      </c>
      <c r="L91" s="35">
        <v>96</v>
      </c>
      <c r="M91" s="53">
        <v>168046</v>
      </c>
      <c r="N91" s="54">
        <v>167846</v>
      </c>
      <c r="O91" s="20">
        <v>100</v>
      </c>
      <c r="P91" s="6">
        <v>0</v>
      </c>
      <c r="Q91" s="48">
        <v>0</v>
      </c>
      <c r="R91" s="53">
        <v>252491</v>
      </c>
      <c r="S91" s="54">
        <v>151228</v>
      </c>
      <c r="T91" s="20">
        <v>60</v>
      </c>
      <c r="U91" s="6">
        <v>0</v>
      </c>
      <c r="V91" s="48">
        <v>0</v>
      </c>
      <c r="W91" s="53"/>
      <c r="X91" s="54"/>
      <c r="Y91" s="20"/>
      <c r="Z91" s="6"/>
      <c r="AA91" s="93"/>
    </row>
    <row r="92" spans="1:27">
      <c r="A92" s="6" t="s">
        <v>88</v>
      </c>
      <c r="B92" s="39" t="s">
        <v>89</v>
      </c>
      <c r="C92" s="66">
        <v>203412</v>
      </c>
      <c r="D92" s="67">
        <v>203394</v>
      </c>
      <c r="E92" s="23">
        <v>100</v>
      </c>
      <c r="F92" s="67">
        <v>203394</v>
      </c>
      <c r="G92" s="28">
        <v>100</v>
      </c>
      <c r="H92" s="66">
        <v>176985</v>
      </c>
      <c r="I92" s="67">
        <v>169869</v>
      </c>
      <c r="J92" s="23">
        <v>96</v>
      </c>
      <c r="K92" s="67">
        <v>169869</v>
      </c>
      <c r="L92" s="28">
        <v>96</v>
      </c>
      <c r="M92" s="66">
        <v>168046</v>
      </c>
      <c r="N92" s="71">
        <f>N89+N91</f>
        <v>167846</v>
      </c>
      <c r="O92" s="25">
        <v>100</v>
      </c>
      <c r="P92" s="83">
        <v>0</v>
      </c>
      <c r="Q92" s="96">
        <v>0</v>
      </c>
      <c r="R92" s="66">
        <f>R89+R91</f>
        <v>420337</v>
      </c>
      <c r="S92" s="71">
        <f>S89+S91</f>
        <v>151228</v>
      </c>
      <c r="T92" s="25">
        <v>60</v>
      </c>
      <c r="U92" s="71">
        <f>U89+U91</f>
        <v>0</v>
      </c>
      <c r="V92" s="96">
        <v>0</v>
      </c>
      <c r="W92" s="66">
        <f>W89+W90+W91</f>
        <v>319074</v>
      </c>
      <c r="X92" s="67">
        <f>X89+X90+X91</f>
        <v>0</v>
      </c>
      <c r="Y92" s="25">
        <v>0</v>
      </c>
      <c r="Z92" s="67">
        <f>Z89+Z90+Z91</f>
        <v>0</v>
      </c>
      <c r="AA92" s="70">
        <f>AA89+AA90+AA91</f>
        <v>0</v>
      </c>
    </row>
    <row r="93" spans="1:27" ht="25.5">
      <c r="A93" s="48" t="s">
        <v>66</v>
      </c>
      <c r="B93" s="12" t="s">
        <v>18</v>
      </c>
      <c r="C93" s="53"/>
      <c r="D93" s="54"/>
      <c r="E93" s="17"/>
      <c r="F93" s="54"/>
      <c r="G93" s="35"/>
      <c r="H93" s="53"/>
      <c r="I93" s="54"/>
      <c r="J93" s="17"/>
      <c r="K93" s="6"/>
      <c r="L93" s="48"/>
      <c r="M93" s="53"/>
      <c r="N93" s="54"/>
      <c r="O93" s="20"/>
      <c r="P93" s="6"/>
      <c r="Q93" s="48"/>
      <c r="R93" s="53">
        <v>100025</v>
      </c>
      <c r="S93" s="54">
        <v>0</v>
      </c>
      <c r="T93" s="20">
        <v>0</v>
      </c>
      <c r="U93" s="54">
        <v>100025</v>
      </c>
      <c r="V93" s="48">
        <v>100</v>
      </c>
      <c r="W93" s="53"/>
      <c r="X93" s="54"/>
      <c r="Y93" s="20"/>
      <c r="Z93" s="6"/>
      <c r="AA93" s="93"/>
    </row>
    <row r="94" spans="1:27">
      <c r="A94" s="48" t="s">
        <v>67</v>
      </c>
      <c r="B94" s="12" t="s">
        <v>20</v>
      </c>
      <c r="C94" s="53">
        <v>387488</v>
      </c>
      <c r="D94" s="54">
        <v>387488</v>
      </c>
      <c r="E94" s="17">
        <v>100</v>
      </c>
      <c r="F94" s="54">
        <v>387488</v>
      </c>
      <c r="G94" s="35">
        <v>100</v>
      </c>
      <c r="H94" s="53">
        <v>140000</v>
      </c>
      <c r="I94" s="54">
        <v>127204</v>
      </c>
      <c r="J94" s="17">
        <v>91</v>
      </c>
      <c r="K94" s="54">
        <v>127204</v>
      </c>
      <c r="L94" s="35">
        <v>91</v>
      </c>
      <c r="M94" s="53">
        <v>383250</v>
      </c>
      <c r="N94" s="54">
        <v>383250</v>
      </c>
      <c r="O94" s="20">
        <v>100</v>
      </c>
      <c r="P94" s="54">
        <v>283225</v>
      </c>
      <c r="Q94" s="48">
        <v>74</v>
      </c>
      <c r="R94" s="53">
        <v>95000</v>
      </c>
      <c r="S94" s="54">
        <v>0</v>
      </c>
      <c r="T94" s="20">
        <v>0</v>
      </c>
      <c r="U94" s="6">
        <v>0</v>
      </c>
      <c r="V94" s="48">
        <v>0</v>
      </c>
      <c r="W94" s="53"/>
      <c r="X94" s="54"/>
      <c r="Y94" s="20"/>
      <c r="Z94" s="6"/>
      <c r="AA94" s="93"/>
    </row>
    <row r="95" spans="1:27">
      <c r="A95" s="48" t="s">
        <v>90</v>
      </c>
      <c r="B95" s="21" t="s">
        <v>91</v>
      </c>
      <c r="C95" s="66">
        <v>387488</v>
      </c>
      <c r="D95" s="67">
        <v>387488</v>
      </c>
      <c r="E95" s="23">
        <v>100</v>
      </c>
      <c r="F95" s="67">
        <v>387488</v>
      </c>
      <c r="G95" s="28">
        <v>100</v>
      </c>
      <c r="H95" s="66">
        <v>140000</v>
      </c>
      <c r="I95" s="67">
        <v>127204</v>
      </c>
      <c r="J95" s="23">
        <v>91</v>
      </c>
      <c r="K95" s="67">
        <v>127204</v>
      </c>
      <c r="L95" s="28">
        <v>91</v>
      </c>
      <c r="M95" s="66">
        <v>383250</v>
      </c>
      <c r="N95" s="71">
        <f>N93+N94</f>
        <v>383250</v>
      </c>
      <c r="O95" s="25">
        <v>100</v>
      </c>
      <c r="P95" s="71">
        <f>P93+P94</f>
        <v>283225</v>
      </c>
      <c r="Q95" s="96">
        <v>74</v>
      </c>
      <c r="R95" s="66">
        <f>R93+R94</f>
        <v>195025</v>
      </c>
      <c r="S95" s="71">
        <f>S93+S94</f>
        <v>0</v>
      </c>
      <c r="T95" s="25">
        <v>0</v>
      </c>
      <c r="U95" s="71">
        <f>U93+U94</f>
        <v>100025</v>
      </c>
      <c r="V95" s="96">
        <v>77</v>
      </c>
      <c r="W95" s="66"/>
      <c r="X95" s="67"/>
      <c r="Y95" s="25"/>
      <c r="Z95" s="83"/>
      <c r="AA95" s="95"/>
    </row>
    <row r="96" spans="1:27" ht="25.5">
      <c r="A96" s="48" t="s">
        <v>69</v>
      </c>
      <c r="B96" s="12" t="s">
        <v>18</v>
      </c>
      <c r="C96" s="53"/>
      <c r="D96" s="54"/>
      <c r="E96" s="17"/>
      <c r="F96" s="54"/>
      <c r="G96" s="35"/>
      <c r="H96" s="53"/>
      <c r="I96" s="54"/>
      <c r="J96" s="17"/>
      <c r="K96" s="6"/>
      <c r="L96" s="48"/>
      <c r="M96" s="53"/>
      <c r="N96" s="54"/>
      <c r="O96" s="20"/>
      <c r="P96" s="6"/>
      <c r="Q96" s="48"/>
      <c r="R96" s="53">
        <v>397434</v>
      </c>
      <c r="S96" s="54">
        <v>0</v>
      </c>
      <c r="T96" s="17">
        <v>0</v>
      </c>
      <c r="U96" s="54">
        <v>76232</v>
      </c>
      <c r="V96" s="48">
        <v>19</v>
      </c>
      <c r="W96" s="53">
        <v>321202</v>
      </c>
      <c r="X96" s="54">
        <v>0</v>
      </c>
      <c r="Y96" s="17">
        <v>0</v>
      </c>
      <c r="Z96" s="54">
        <v>87415</v>
      </c>
      <c r="AA96" s="93">
        <v>27</v>
      </c>
    </row>
    <row r="97" spans="1:27" ht="25.5">
      <c r="A97" s="48" t="s">
        <v>70</v>
      </c>
      <c r="B97" s="12" t="s">
        <v>29</v>
      </c>
      <c r="C97" s="53"/>
      <c r="D97" s="54"/>
      <c r="E97" s="17"/>
      <c r="F97" s="54"/>
      <c r="G97" s="35"/>
      <c r="H97" s="53"/>
      <c r="I97" s="54"/>
      <c r="J97" s="17"/>
      <c r="K97" s="6"/>
      <c r="L97" s="48"/>
      <c r="M97" s="53"/>
      <c r="N97" s="54"/>
      <c r="O97" s="20"/>
      <c r="P97" s="6"/>
      <c r="Q97" s="48"/>
      <c r="R97" s="53"/>
      <c r="S97" s="54"/>
      <c r="T97" s="20"/>
      <c r="U97" s="54"/>
      <c r="V97" s="48"/>
      <c r="W97" s="53">
        <v>353267</v>
      </c>
      <c r="X97" s="54">
        <v>0</v>
      </c>
      <c r="Y97" s="17">
        <v>0</v>
      </c>
      <c r="Z97" s="6">
        <v>0</v>
      </c>
      <c r="AA97" s="93">
        <v>0</v>
      </c>
    </row>
    <row r="98" spans="1:27">
      <c r="A98" s="48" t="s">
        <v>71</v>
      </c>
      <c r="B98" s="12" t="s">
        <v>20</v>
      </c>
      <c r="C98" s="53">
        <v>786397</v>
      </c>
      <c r="D98" s="54">
        <v>786397</v>
      </c>
      <c r="E98" s="17">
        <v>100</v>
      </c>
      <c r="F98" s="54">
        <v>786397</v>
      </c>
      <c r="G98" s="35">
        <v>100</v>
      </c>
      <c r="H98" s="53">
        <v>628578</v>
      </c>
      <c r="I98" s="54">
        <v>566596</v>
      </c>
      <c r="J98" s="17">
        <v>90</v>
      </c>
      <c r="K98" s="54">
        <v>566596</v>
      </c>
      <c r="L98" s="35">
        <v>90</v>
      </c>
      <c r="M98" s="53">
        <v>752974</v>
      </c>
      <c r="N98" s="54">
        <v>710142</v>
      </c>
      <c r="O98" s="20">
        <v>94</v>
      </c>
      <c r="P98" s="54">
        <v>312708</v>
      </c>
      <c r="Q98" s="48">
        <v>42</v>
      </c>
      <c r="R98" s="53">
        <v>539955</v>
      </c>
      <c r="S98" s="54">
        <v>353267</v>
      </c>
      <c r="T98" s="20">
        <v>65</v>
      </c>
      <c r="U98" s="6">
        <v>0</v>
      </c>
      <c r="V98" s="48">
        <v>0</v>
      </c>
      <c r="W98" s="53"/>
      <c r="X98" s="54"/>
      <c r="Y98" s="17"/>
      <c r="Z98" s="6"/>
      <c r="AA98" s="93"/>
    </row>
    <row r="99" spans="1:27">
      <c r="A99" s="48" t="s">
        <v>92</v>
      </c>
      <c r="B99" s="21" t="s">
        <v>93</v>
      </c>
      <c r="C99" s="66">
        <v>786397</v>
      </c>
      <c r="D99" s="67">
        <v>786397</v>
      </c>
      <c r="E99" s="23">
        <v>100</v>
      </c>
      <c r="F99" s="67">
        <v>786397</v>
      </c>
      <c r="G99" s="28">
        <v>100</v>
      </c>
      <c r="H99" s="66">
        <v>628578</v>
      </c>
      <c r="I99" s="67">
        <v>566596</v>
      </c>
      <c r="J99" s="23">
        <v>90</v>
      </c>
      <c r="K99" s="67">
        <v>566596</v>
      </c>
      <c r="L99" s="28">
        <v>90</v>
      </c>
      <c r="M99" s="66">
        <v>752974</v>
      </c>
      <c r="N99" s="71">
        <f>N96+N98</f>
        <v>710142</v>
      </c>
      <c r="O99" s="25">
        <v>94</v>
      </c>
      <c r="P99" s="71">
        <f>P96+P98</f>
        <v>312708</v>
      </c>
      <c r="Q99" s="96">
        <v>42</v>
      </c>
      <c r="R99" s="66">
        <f>R96+R98</f>
        <v>937389</v>
      </c>
      <c r="S99" s="71">
        <f>S96+S98</f>
        <v>353267</v>
      </c>
      <c r="T99" s="25">
        <v>38</v>
      </c>
      <c r="U99" s="71">
        <f>U96+U98</f>
        <v>76232</v>
      </c>
      <c r="V99" s="96">
        <v>8</v>
      </c>
      <c r="W99" s="66">
        <f>W96+W97+W98</f>
        <v>674469</v>
      </c>
      <c r="X99" s="67">
        <v>0</v>
      </c>
      <c r="Y99" s="23">
        <v>0</v>
      </c>
      <c r="Z99" s="67">
        <f>Z96+Z97+Z98</f>
        <v>87415</v>
      </c>
      <c r="AA99" s="95">
        <v>0</v>
      </c>
    </row>
    <row r="100" spans="1:27" ht="25.5">
      <c r="A100" s="48" t="s">
        <v>94</v>
      </c>
      <c r="B100" s="12" t="s">
        <v>29</v>
      </c>
      <c r="C100" s="66"/>
      <c r="D100" s="67"/>
      <c r="E100" s="38"/>
      <c r="F100" s="67"/>
      <c r="G100" s="40"/>
      <c r="H100" s="66"/>
      <c r="I100" s="67"/>
      <c r="J100" s="38"/>
      <c r="K100" s="83"/>
      <c r="L100" s="96"/>
      <c r="M100" s="66"/>
      <c r="N100" s="67"/>
      <c r="O100" s="32"/>
      <c r="P100" s="83"/>
      <c r="Q100" s="96"/>
      <c r="R100" s="66"/>
      <c r="S100" s="67"/>
      <c r="T100" s="32"/>
      <c r="U100" s="83"/>
      <c r="V100" s="96"/>
      <c r="W100" s="53">
        <v>80758</v>
      </c>
      <c r="X100" s="54">
        <v>0</v>
      </c>
      <c r="Y100" s="33">
        <v>0</v>
      </c>
      <c r="Z100" s="6">
        <v>0</v>
      </c>
      <c r="AA100" s="93">
        <v>0</v>
      </c>
    </row>
    <row r="101" spans="1:27">
      <c r="A101" s="48" t="s">
        <v>95</v>
      </c>
      <c r="B101" s="12" t="s">
        <v>20</v>
      </c>
      <c r="C101" s="53">
        <v>118414</v>
      </c>
      <c r="D101" s="54">
        <v>118397</v>
      </c>
      <c r="E101" s="55">
        <v>100</v>
      </c>
      <c r="F101" s="54">
        <v>118397</v>
      </c>
      <c r="G101" s="64">
        <v>100</v>
      </c>
      <c r="H101" s="53">
        <v>163140</v>
      </c>
      <c r="I101" s="54">
        <v>103867</v>
      </c>
      <c r="J101" s="55">
        <v>64</v>
      </c>
      <c r="K101" s="54">
        <v>103867</v>
      </c>
      <c r="L101" s="64">
        <v>64</v>
      </c>
      <c r="M101" s="53"/>
      <c r="N101" s="54"/>
      <c r="O101" s="55"/>
      <c r="P101" s="54"/>
      <c r="Q101" s="63"/>
      <c r="R101" s="53">
        <v>84201</v>
      </c>
      <c r="S101" s="54">
        <v>80758</v>
      </c>
      <c r="T101" s="55">
        <v>96</v>
      </c>
      <c r="U101" s="54">
        <v>0</v>
      </c>
      <c r="V101" s="63">
        <v>0</v>
      </c>
      <c r="W101" s="53"/>
      <c r="X101" s="54"/>
      <c r="Y101" s="55"/>
      <c r="Z101" s="54"/>
      <c r="AA101" s="65"/>
    </row>
    <row r="102" spans="1:27">
      <c r="A102" s="48" t="s">
        <v>96</v>
      </c>
      <c r="B102" s="21" t="s">
        <v>97</v>
      </c>
      <c r="C102" s="66">
        <v>118414</v>
      </c>
      <c r="D102" s="67">
        <v>118397</v>
      </c>
      <c r="E102" s="23">
        <v>100</v>
      </c>
      <c r="F102" s="67">
        <v>118397</v>
      </c>
      <c r="G102" s="28">
        <v>100</v>
      </c>
      <c r="H102" s="66">
        <v>163140</v>
      </c>
      <c r="I102" s="67">
        <v>103867</v>
      </c>
      <c r="J102" s="23">
        <v>64</v>
      </c>
      <c r="K102" s="67">
        <v>103867</v>
      </c>
      <c r="L102" s="28">
        <v>64</v>
      </c>
      <c r="M102" s="66"/>
      <c r="N102" s="67"/>
      <c r="O102" s="25"/>
      <c r="P102" s="71"/>
      <c r="Q102" s="68"/>
      <c r="R102" s="66">
        <f>R100+R101</f>
        <v>84201</v>
      </c>
      <c r="S102" s="71">
        <f>S100+S101</f>
        <v>80758</v>
      </c>
      <c r="T102" s="25">
        <v>96</v>
      </c>
      <c r="U102" s="71">
        <f>U100+U101</f>
        <v>0</v>
      </c>
      <c r="V102" s="68">
        <v>0</v>
      </c>
      <c r="W102" s="66">
        <f>W100+W101</f>
        <v>80758</v>
      </c>
      <c r="X102" s="71">
        <f>X100+X101</f>
        <v>0</v>
      </c>
      <c r="Y102" s="25">
        <v>0</v>
      </c>
      <c r="Z102" s="71">
        <f>Z100+Z101</f>
        <v>0</v>
      </c>
      <c r="AA102" s="70">
        <v>0</v>
      </c>
    </row>
    <row r="103" spans="1:27" ht="27.75" customHeight="1">
      <c r="A103" s="48" t="s">
        <v>98</v>
      </c>
      <c r="B103" s="12" t="s">
        <v>28</v>
      </c>
      <c r="C103" s="66"/>
      <c r="D103" s="67"/>
      <c r="E103" s="23"/>
      <c r="F103" s="71"/>
      <c r="G103" s="28"/>
      <c r="H103" s="53">
        <v>33235</v>
      </c>
      <c r="I103" s="54">
        <v>33235</v>
      </c>
      <c r="J103" s="17">
        <v>100</v>
      </c>
      <c r="K103" s="55">
        <v>33235</v>
      </c>
      <c r="L103" s="35">
        <v>100</v>
      </c>
      <c r="M103" s="66"/>
      <c r="N103" s="67"/>
      <c r="O103" s="25"/>
      <c r="P103" s="71"/>
      <c r="Q103" s="68"/>
      <c r="R103" s="66"/>
      <c r="S103" s="71"/>
      <c r="T103" s="25"/>
      <c r="U103" s="71"/>
      <c r="V103" s="68"/>
      <c r="W103" s="66"/>
      <c r="X103" s="71"/>
      <c r="Y103" s="25"/>
      <c r="Z103" s="71"/>
      <c r="AA103" s="70"/>
    </row>
    <row r="104" spans="1:27" ht="27.75" customHeight="1">
      <c r="A104" s="48" t="s">
        <v>99</v>
      </c>
      <c r="B104" s="12" t="s">
        <v>29</v>
      </c>
      <c r="C104" s="66"/>
      <c r="D104" s="67"/>
      <c r="E104" s="23"/>
      <c r="F104" s="71"/>
      <c r="G104" s="68"/>
      <c r="H104" s="66"/>
      <c r="I104" s="67"/>
      <c r="J104" s="23"/>
      <c r="K104" s="71"/>
      <c r="L104" s="68"/>
      <c r="M104" s="66"/>
      <c r="N104" s="67"/>
      <c r="O104" s="25"/>
      <c r="P104" s="71"/>
      <c r="Q104" s="68"/>
      <c r="R104" s="66"/>
      <c r="S104" s="67"/>
      <c r="T104" s="25"/>
      <c r="U104" s="71"/>
      <c r="V104" s="68"/>
      <c r="W104" s="53">
        <v>80118</v>
      </c>
      <c r="X104" s="54">
        <v>0</v>
      </c>
      <c r="Y104" s="17">
        <v>0</v>
      </c>
      <c r="Z104" s="55">
        <v>0</v>
      </c>
      <c r="AA104" s="65">
        <v>0</v>
      </c>
    </row>
    <row r="105" spans="1:27">
      <c r="A105" s="48" t="s">
        <v>100</v>
      </c>
      <c r="B105" s="12" t="s">
        <v>20</v>
      </c>
      <c r="C105" s="53">
        <v>81972</v>
      </c>
      <c r="D105" s="55">
        <v>81972</v>
      </c>
      <c r="E105" s="17">
        <v>100</v>
      </c>
      <c r="F105" s="55">
        <v>48737</v>
      </c>
      <c r="G105" s="63">
        <v>59</v>
      </c>
      <c r="H105" s="53"/>
      <c r="I105" s="54"/>
      <c r="J105" s="17"/>
      <c r="K105" s="55"/>
      <c r="L105" s="63"/>
      <c r="M105" s="53">
        <v>202014</v>
      </c>
      <c r="N105" s="54">
        <v>202014</v>
      </c>
      <c r="O105" s="20">
        <v>100</v>
      </c>
      <c r="P105" s="54">
        <v>202014</v>
      </c>
      <c r="Q105" s="63">
        <v>100</v>
      </c>
      <c r="R105" s="53">
        <v>85000</v>
      </c>
      <c r="S105" s="54">
        <v>80118</v>
      </c>
      <c r="T105" s="20">
        <v>94</v>
      </c>
      <c r="U105" s="55">
        <v>0</v>
      </c>
      <c r="V105" s="63">
        <v>0</v>
      </c>
      <c r="W105" s="53"/>
      <c r="X105" s="54"/>
      <c r="Y105" s="20"/>
      <c r="Z105" s="55"/>
      <c r="AA105" s="65"/>
    </row>
    <row r="106" spans="1:27">
      <c r="A106" s="48" t="s">
        <v>101</v>
      </c>
      <c r="B106" s="21" t="s">
        <v>102</v>
      </c>
      <c r="C106" s="66">
        <v>81972</v>
      </c>
      <c r="D106" s="71">
        <v>81972</v>
      </c>
      <c r="E106" s="23">
        <v>100</v>
      </c>
      <c r="F106" s="71">
        <v>48737</v>
      </c>
      <c r="G106" s="68">
        <v>59</v>
      </c>
      <c r="H106" s="66">
        <v>33235</v>
      </c>
      <c r="I106" s="67">
        <v>33235</v>
      </c>
      <c r="J106" s="23">
        <v>100</v>
      </c>
      <c r="K106" s="71">
        <v>33235</v>
      </c>
      <c r="L106" s="28">
        <v>100</v>
      </c>
      <c r="M106" s="66">
        <v>202014</v>
      </c>
      <c r="N106" s="71">
        <f>N104+N105</f>
        <v>202014</v>
      </c>
      <c r="O106" s="25">
        <v>100</v>
      </c>
      <c r="P106" s="71">
        <f>P104+P105</f>
        <v>202014</v>
      </c>
      <c r="Q106" s="68">
        <v>100</v>
      </c>
      <c r="R106" s="66">
        <f>R104+R105</f>
        <v>85000</v>
      </c>
      <c r="S106" s="71">
        <f>S104+S105</f>
        <v>80118</v>
      </c>
      <c r="T106" s="25">
        <v>94</v>
      </c>
      <c r="U106" s="71">
        <f>U104+U105</f>
        <v>0</v>
      </c>
      <c r="V106" s="68">
        <v>0</v>
      </c>
      <c r="W106" s="66">
        <f>W104+W105</f>
        <v>80118</v>
      </c>
      <c r="X106" s="71">
        <f>X104+X105</f>
        <v>0</v>
      </c>
      <c r="Y106" s="25">
        <v>0</v>
      </c>
      <c r="Z106" s="71">
        <f>Z104+Z105</f>
        <v>0</v>
      </c>
      <c r="AA106" s="70">
        <v>0</v>
      </c>
    </row>
    <row r="107" spans="1:27" ht="27.75" customHeight="1">
      <c r="A107" s="48" t="s">
        <v>103</v>
      </c>
      <c r="B107" s="12" t="s">
        <v>28</v>
      </c>
      <c r="C107" s="66"/>
      <c r="D107" s="71"/>
      <c r="E107" s="23"/>
      <c r="F107" s="71"/>
      <c r="G107" s="68"/>
      <c r="H107" s="53">
        <v>190000</v>
      </c>
      <c r="I107" s="54">
        <v>190000</v>
      </c>
      <c r="J107" s="17">
        <v>100</v>
      </c>
      <c r="K107" s="55">
        <v>190000</v>
      </c>
      <c r="L107" s="63">
        <v>100</v>
      </c>
      <c r="M107" s="66"/>
      <c r="N107" s="71"/>
      <c r="O107" s="25"/>
      <c r="P107" s="71"/>
      <c r="Q107" s="68"/>
      <c r="R107" s="66"/>
      <c r="S107" s="71"/>
      <c r="T107" s="25"/>
      <c r="U107" s="71"/>
      <c r="V107" s="68"/>
      <c r="W107" s="66"/>
      <c r="X107" s="71"/>
      <c r="Y107" s="25"/>
      <c r="Z107" s="71"/>
      <c r="AA107" s="70"/>
    </row>
    <row r="108" spans="1:27" ht="25.5">
      <c r="A108" s="48" t="s">
        <v>104</v>
      </c>
      <c r="B108" s="12" t="s">
        <v>18</v>
      </c>
      <c r="C108" s="53"/>
      <c r="D108" s="54"/>
      <c r="E108" s="17"/>
      <c r="F108" s="55"/>
      <c r="G108" s="63"/>
      <c r="H108" s="53"/>
      <c r="I108" s="54"/>
      <c r="J108" s="17"/>
      <c r="K108" s="55"/>
      <c r="L108" s="63"/>
      <c r="M108" s="53"/>
      <c r="N108" s="54"/>
      <c r="O108" s="20"/>
      <c r="P108" s="55"/>
      <c r="Q108" s="63"/>
      <c r="R108" s="53">
        <v>542599</v>
      </c>
      <c r="S108" s="54">
        <v>0</v>
      </c>
      <c r="T108" s="17">
        <v>0</v>
      </c>
      <c r="U108" s="55">
        <v>100000</v>
      </c>
      <c r="V108" s="63">
        <v>18</v>
      </c>
      <c r="W108" s="53">
        <v>442599</v>
      </c>
      <c r="X108" s="54">
        <v>0</v>
      </c>
      <c r="Y108" s="17">
        <v>0</v>
      </c>
      <c r="Z108" s="55">
        <v>0</v>
      </c>
      <c r="AA108" s="65">
        <v>0</v>
      </c>
    </row>
    <row r="109" spans="1:27" ht="27" customHeight="1">
      <c r="A109" s="48" t="s">
        <v>105</v>
      </c>
      <c r="B109" s="12" t="s">
        <v>29</v>
      </c>
      <c r="C109" s="53"/>
      <c r="D109" s="54"/>
      <c r="E109" s="17"/>
      <c r="F109" s="55"/>
      <c r="G109" s="63"/>
      <c r="H109" s="53"/>
      <c r="I109" s="54"/>
      <c r="J109" s="17"/>
      <c r="K109" s="55"/>
      <c r="L109" s="63"/>
      <c r="M109" s="53"/>
      <c r="N109" s="54"/>
      <c r="O109" s="20"/>
      <c r="P109" s="55"/>
      <c r="Q109" s="63"/>
      <c r="R109" s="53"/>
      <c r="S109" s="54"/>
      <c r="T109" s="17"/>
      <c r="U109" s="55"/>
      <c r="V109" s="63"/>
      <c r="W109" s="53">
        <v>213617</v>
      </c>
      <c r="X109" s="54">
        <v>0</v>
      </c>
      <c r="Y109" s="17">
        <v>0</v>
      </c>
      <c r="Z109" s="55">
        <v>0</v>
      </c>
      <c r="AA109" s="65">
        <v>0</v>
      </c>
    </row>
    <row r="110" spans="1:27">
      <c r="A110" s="48" t="s">
        <v>106</v>
      </c>
      <c r="B110" s="12" t="s">
        <v>20</v>
      </c>
      <c r="C110" s="53">
        <v>835545</v>
      </c>
      <c r="D110" s="54">
        <v>805992</v>
      </c>
      <c r="E110" s="17">
        <v>96</v>
      </c>
      <c r="F110" s="55">
        <v>615992</v>
      </c>
      <c r="G110" s="63">
        <v>74</v>
      </c>
      <c r="H110" s="53">
        <v>731387</v>
      </c>
      <c r="I110" s="54">
        <v>731386</v>
      </c>
      <c r="J110" s="17">
        <v>100</v>
      </c>
      <c r="K110" s="54">
        <v>731386</v>
      </c>
      <c r="L110" s="35">
        <v>100</v>
      </c>
      <c r="M110" s="53">
        <v>871716</v>
      </c>
      <c r="N110" s="54">
        <v>811145</v>
      </c>
      <c r="O110" s="20">
        <v>93</v>
      </c>
      <c r="P110" s="55">
        <v>268546</v>
      </c>
      <c r="Q110" s="63">
        <v>31</v>
      </c>
      <c r="R110" s="53">
        <v>380000</v>
      </c>
      <c r="S110" s="54">
        <v>213617</v>
      </c>
      <c r="T110" s="20">
        <v>56</v>
      </c>
      <c r="U110" s="55">
        <v>0</v>
      </c>
      <c r="V110" s="63">
        <v>0</v>
      </c>
      <c r="W110" s="53">
        <v>500000</v>
      </c>
      <c r="X110" s="54">
        <v>0</v>
      </c>
      <c r="Y110" s="17">
        <v>0</v>
      </c>
      <c r="Z110" s="55">
        <v>0</v>
      </c>
      <c r="AA110" s="65">
        <v>0</v>
      </c>
    </row>
    <row r="111" spans="1:27">
      <c r="A111" s="48" t="s">
        <v>107</v>
      </c>
      <c r="B111" s="21" t="s">
        <v>108</v>
      </c>
      <c r="C111" s="66">
        <v>835545</v>
      </c>
      <c r="D111" s="67">
        <v>805992</v>
      </c>
      <c r="E111" s="23">
        <v>96</v>
      </c>
      <c r="F111" s="71">
        <v>615992</v>
      </c>
      <c r="G111" s="68">
        <v>74</v>
      </c>
      <c r="H111" s="69">
        <f>H107+H110</f>
        <v>921387</v>
      </c>
      <c r="I111" s="67">
        <f>I107+I110</f>
        <v>921386</v>
      </c>
      <c r="J111" s="23">
        <v>100</v>
      </c>
      <c r="K111" s="67">
        <f>K107+K110</f>
        <v>921386</v>
      </c>
      <c r="L111" s="28">
        <v>100</v>
      </c>
      <c r="M111" s="66">
        <v>871716</v>
      </c>
      <c r="N111" s="71">
        <f>N108+N110</f>
        <v>811145</v>
      </c>
      <c r="O111" s="25">
        <v>93</v>
      </c>
      <c r="P111" s="71">
        <f>P108+P110</f>
        <v>268546</v>
      </c>
      <c r="Q111" s="68">
        <v>31</v>
      </c>
      <c r="R111" s="66">
        <f>R108+R110</f>
        <v>922599</v>
      </c>
      <c r="S111" s="71">
        <f>S108+S110</f>
        <v>213617</v>
      </c>
      <c r="T111" s="25">
        <v>56</v>
      </c>
      <c r="U111" s="71">
        <f>U108+U110</f>
        <v>100000</v>
      </c>
      <c r="V111" s="68">
        <v>11</v>
      </c>
      <c r="W111" s="66">
        <f>W108+W109+W110</f>
        <v>1156216</v>
      </c>
      <c r="X111" s="71">
        <f>X108+X109+X110</f>
        <v>0</v>
      </c>
      <c r="Y111" s="71">
        <f>Y108+Y109+Y110</f>
        <v>0</v>
      </c>
      <c r="Z111" s="71">
        <f>Z108+Z109+Z110</f>
        <v>0</v>
      </c>
      <c r="AA111" s="97">
        <f>AA108+AA109+AA110</f>
        <v>0</v>
      </c>
    </row>
    <row r="112" spans="1:27" ht="27.75" customHeight="1">
      <c r="A112" s="48" t="s">
        <v>109</v>
      </c>
      <c r="B112" s="12" t="s">
        <v>28</v>
      </c>
      <c r="C112" s="66"/>
      <c r="D112" s="67"/>
      <c r="E112" s="23"/>
      <c r="F112" s="71"/>
      <c r="G112" s="68"/>
      <c r="H112" s="53">
        <v>68020</v>
      </c>
      <c r="I112" s="55">
        <v>66356</v>
      </c>
      <c r="J112" s="17">
        <v>98</v>
      </c>
      <c r="K112" s="55">
        <v>66356</v>
      </c>
      <c r="L112" s="35">
        <v>98</v>
      </c>
      <c r="M112" s="66"/>
      <c r="N112" s="71"/>
      <c r="O112" s="25"/>
      <c r="P112" s="71"/>
      <c r="Q112" s="68"/>
      <c r="R112" s="66"/>
      <c r="S112" s="71"/>
      <c r="T112" s="25"/>
      <c r="U112" s="71"/>
      <c r="V112" s="68"/>
      <c r="W112" s="66"/>
      <c r="X112" s="71"/>
      <c r="Y112" s="71"/>
      <c r="Z112" s="71"/>
      <c r="AA112" s="97"/>
    </row>
    <row r="113" spans="1:27" ht="27.75" customHeight="1">
      <c r="A113" s="48" t="s">
        <v>110</v>
      </c>
      <c r="B113" s="12" t="s">
        <v>18</v>
      </c>
      <c r="C113" s="53"/>
      <c r="D113" s="54"/>
      <c r="E113" s="17"/>
      <c r="F113" s="55"/>
      <c r="G113" s="63"/>
      <c r="H113" s="53"/>
      <c r="I113" s="54"/>
      <c r="J113" s="17"/>
      <c r="K113" s="55"/>
      <c r="L113" s="63"/>
      <c r="M113" s="53"/>
      <c r="N113" s="54"/>
      <c r="O113" s="20"/>
      <c r="P113" s="55"/>
      <c r="Q113" s="63"/>
      <c r="R113" s="53">
        <v>421329</v>
      </c>
      <c r="S113" s="54">
        <v>0</v>
      </c>
      <c r="T113" s="17">
        <v>0</v>
      </c>
      <c r="U113" s="55">
        <v>0</v>
      </c>
      <c r="V113" s="63">
        <v>0</v>
      </c>
      <c r="W113" s="53">
        <v>421329</v>
      </c>
      <c r="X113" s="54">
        <v>0</v>
      </c>
      <c r="Y113" s="17">
        <v>0</v>
      </c>
      <c r="Z113" s="55">
        <v>0</v>
      </c>
      <c r="AA113" s="65">
        <v>0</v>
      </c>
    </row>
    <row r="114" spans="1:27">
      <c r="A114" s="48" t="s">
        <v>111</v>
      </c>
      <c r="B114" s="12" t="s">
        <v>20</v>
      </c>
      <c r="C114" s="53">
        <v>553245</v>
      </c>
      <c r="D114" s="54">
        <v>606124</v>
      </c>
      <c r="E114" s="17">
        <v>110</v>
      </c>
      <c r="F114" s="55">
        <v>539768</v>
      </c>
      <c r="G114" s="63">
        <v>98</v>
      </c>
      <c r="H114" s="53">
        <v>596980</v>
      </c>
      <c r="I114" s="54">
        <v>592225</v>
      </c>
      <c r="J114" s="17">
        <v>99</v>
      </c>
      <c r="K114" s="54">
        <v>592225</v>
      </c>
      <c r="L114" s="35">
        <v>99</v>
      </c>
      <c r="M114" s="53">
        <v>422150</v>
      </c>
      <c r="N114" s="54">
        <v>421329</v>
      </c>
      <c r="O114" s="20">
        <v>95</v>
      </c>
      <c r="P114" s="55">
        <v>0</v>
      </c>
      <c r="Q114" s="63">
        <v>0</v>
      </c>
      <c r="R114" s="53">
        <v>95000</v>
      </c>
      <c r="S114" s="54">
        <v>0</v>
      </c>
      <c r="T114" s="20">
        <v>0</v>
      </c>
      <c r="U114" s="55">
        <v>0</v>
      </c>
      <c r="V114" s="63">
        <v>0</v>
      </c>
      <c r="W114" s="53"/>
      <c r="X114" s="54"/>
      <c r="Y114" s="20"/>
      <c r="Z114" s="55"/>
      <c r="AA114" s="65"/>
    </row>
    <row r="115" spans="1:27">
      <c r="A115" s="48" t="s">
        <v>112</v>
      </c>
      <c r="B115" s="21" t="s">
        <v>113</v>
      </c>
      <c r="C115" s="66">
        <v>553245</v>
      </c>
      <c r="D115" s="67">
        <v>606124</v>
      </c>
      <c r="E115" s="23">
        <v>110</v>
      </c>
      <c r="F115" s="71">
        <v>539768</v>
      </c>
      <c r="G115" s="68">
        <v>98</v>
      </c>
      <c r="H115" s="69">
        <f>H112+H114</f>
        <v>665000</v>
      </c>
      <c r="I115" s="67">
        <f>I112+I114</f>
        <v>658581</v>
      </c>
      <c r="J115" s="23">
        <v>99</v>
      </c>
      <c r="K115" s="67">
        <f>K112+K114</f>
        <v>658581</v>
      </c>
      <c r="L115" s="28">
        <v>99</v>
      </c>
      <c r="M115" s="66">
        <v>422150</v>
      </c>
      <c r="N115" s="71">
        <f>N113+N114</f>
        <v>421329</v>
      </c>
      <c r="O115" s="25">
        <v>95</v>
      </c>
      <c r="P115" s="71">
        <f>P113+P114</f>
        <v>0</v>
      </c>
      <c r="Q115" s="68">
        <v>0</v>
      </c>
      <c r="R115" s="66">
        <f>R113+R114</f>
        <v>516329</v>
      </c>
      <c r="S115" s="71">
        <f>S113+S114</f>
        <v>0</v>
      </c>
      <c r="T115" s="25">
        <v>0</v>
      </c>
      <c r="U115" s="71">
        <f>U113+U114</f>
        <v>0</v>
      </c>
      <c r="V115" s="68">
        <v>0</v>
      </c>
      <c r="W115" s="66">
        <f>W113+W114</f>
        <v>421329</v>
      </c>
      <c r="X115" s="71">
        <f>X113+X114</f>
        <v>0</v>
      </c>
      <c r="Y115" s="25">
        <v>0</v>
      </c>
      <c r="Z115" s="71">
        <f>Z113+Z114</f>
        <v>0</v>
      </c>
      <c r="AA115" s="70">
        <v>0</v>
      </c>
    </row>
    <row r="116" spans="1:27" ht="27" customHeight="1">
      <c r="A116" s="48" t="s">
        <v>114</v>
      </c>
      <c r="B116" s="12" t="s">
        <v>18</v>
      </c>
      <c r="C116" s="66"/>
      <c r="D116" s="67"/>
      <c r="E116" s="23"/>
      <c r="F116" s="71"/>
      <c r="G116" s="68"/>
      <c r="H116" s="66"/>
      <c r="I116" s="67"/>
      <c r="J116" s="23"/>
      <c r="K116" s="71"/>
      <c r="L116" s="68"/>
      <c r="M116" s="66"/>
      <c r="N116" s="67"/>
      <c r="O116" s="25"/>
      <c r="P116" s="71"/>
      <c r="Q116" s="68"/>
      <c r="R116" s="53">
        <v>216969</v>
      </c>
      <c r="S116" s="54">
        <v>0</v>
      </c>
      <c r="T116" s="17">
        <v>0</v>
      </c>
      <c r="U116" s="55">
        <v>216969</v>
      </c>
      <c r="V116" s="63">
        <v>100</v>
      </c>
      <c r="W116" s="66"/>
      <c r="X116" s="67"/>
      <c r="Y116" s="25"/>
      <c r="Z116" s="71"/>
      <c r="AA116" s="70"/>
    </row>
    <row r="117" spans="1:27" ht="27" customHeight="1">
      <c r="A117" s="48" t="s">
        <v>115</v>
      </c>
      <c r="B117" s="12" t="s">
        <v>29</v>
      </c>
      <c r="C117" s="66"/>
      <c r="D117" s="67"/>
      <c r="E117" s="23"/>
      <c r="F117" s="71"/>
      <c r="G117" s="68"/>
      <c r="H117" s="66"/>
      <c r="I117" s="67"/>
      <c r="J117" s="23"/>
      <c r="K117" s="71"/>
      <c r="L117" s="68"/>
      <c r="M117" s="66"/>
      <c r="N117" s="67"/>
      <c r="O117" s="25"/>
      <c r="P117" s="71"/>
      <c r="Q117" s="68"/>
      <c r="R117" s="66"/>
      <c r="S117" s="67"/>
      <c r="T117" s="23"/>
      <c r="U117" s="71"/>
      <c r="V117" s="68"/>
      <c r="W117" s="53">
        <v>42139</v>
      </c>
      <c r="X117" s="54">
        <v>0</v>
      </c>
      <c r="Y117" s="17">
        <v>0</v>
      </c>
      <c r="Z117" s="55">
        <v>0</v>
      </c>
      <c r="AA117" s="65">
        <v>0</v>
      </c>
    </row>
    <row r="118" spans="1:27">
      <c r="A118" s="48" t="s">
        <v>116</v>
      </c>
      <c r="B118" s="12" t="s">
        <v>20</v>
      </c>
      <c r="C118" s="53">
        <v>316636</v>
      </c>
      <c r="D118" s="54">
        <v>316605</v>
      </c>
      <c r="E118" s="17">
        <v>100</v>
      </c>
      <c r="F118" s="54">
        <v>316605</v>
      </c>
      <c r="G118" s="35">
        <v>100</v>
      </c>
      <c r="H118" s="53">
        <v>50631</v>
      </c>
      <c r="I118" s="54">
        <v>25017</v>
      </c>
      <c r="J118" s="17">
        <v>49</v>
      </c>
      <c r="K118" s="54">
        <v>25017</v>
      </c>
      <c r="L118" s="35">
        <v>49</v>
      </c>
      <c r="M118" s="53">
        <v>541960</v>
      </c>
      <c r="N118" s="54">
        <v>541960</v>
      </c>
      <c r="O118" s="20">
        <v>100</v>
      </c>
      <c r="P118" s="55">
        <v>324991</v>
      </c>
      <c r="Q118" s="63">
        <v>60</v>
      </c>
      <c r="R118" s="53">
        <v>48937</v>
      </c>
      <c r="S118" s="54">
        <v>42139</v>
      </c>
      <c r="T118" s="20">
        <v>86</v>
      </c>
      <c r="U118" s="55">
        <v>0</v>
      </c>
      <c r="V118" s="63">
        <v>0</v>
      </c>
      <c r="W118" s="53"/>
      <c r="X118" s="54"/>
      <c r="Y118" s="20"/>
      <c r="Z118" s="55"/>
      <c r="AA118" s="65"/>
    </row>
    <row r="119" spans="1:27">
      <c r="A119" s="48" t="s">
        <v>117</v>
      </c>
      <c r="B119" s="21" t="s">
        <v>118</v>
      </c>
      <c r="C119" s="66">
        <v>316636</v>
      </c>
      <c r="D119" s="67">
        <v>316605</v>
      </c>
      <c r="E119" s="23">
        <v>100</v>
      </c>
      <c r="F119" s="67">
        <v>316605</v>
      </c>
      <c r="G119" s="28">
        <v>100</v>
      </c>
      <c r="H119" s="66">
        <v>50631</v>
      </c>
      <c r="I119" s="67">
        <v>25017</v>
      </c>
      <c r="J119" s="23">
        <v>49</v>
      </c>
      <c r="K119" s="67">
        <v>25017</v>
      </c>
      <c r="L119" s="28">
        <v>49</v>
      </c>
      <c r="M119" s="66">
        <v>541960</v>
      </c>
      <c r="N119" s="71">
        <f>N116+N118</f>
        <v>541960</v>
      </c>
      <c r="O119" s="25">
        <v>100</v>
      </c>
      <c r="P119" s="71">
        <f>P116+P118</f>
        <v>324991</v>
      </c>
      <c r="Q119" s="68">
        <v>60</v>
      </c>
      <c r="R119" s="66">
        <f>R116+R117+R118</f>
        <v>265906</v>
      </c>
      <c r="S119" s="71">
        <f>S116+S117+S118</f>
        <v>42139</v>
      </c>
      <c r="T119" s="25">
        <v>16</v>
      </c>
      <c r="U119" s="71">
        <f>U116+U117+U118</f>
        <v>216969</v>
      </c>
      <c r="V119" s="68">
        <v>82</v>
      </c>
      <c r="W119" s="66">
        <f>W116+W117+W118</f>
        <v>42139</v>
      </c>
      <c r="X119" s="71">
        <f>X116+X117+X118</f>
        <v>0</v>
      </c>
      <c r="Y119" s="25">
        <v>0</v>
      </c>
      <c r="Z119" s="71">
        <f>Z116+Z117+Z118</f>
        <v>0</v>
      </c>
      <c r="AA119" s="70">
        <v>0</v>
      </c>
    </row>
    <row r="120" spans="1:27" ht="25.5">
      <c r="A120" s="48" t="s">
        <v>119</v>
      </c>
      <c r="B120" s="12" t="s">
        <v>29</v>
      </c>
      <c r="C120" s="66"/>
      <c r="D120" s="67"/>
      <c r="E120" s="23"/>
      <c r="F120" s="67"/>
      <c r="G120" s="28"/>
      <c r="H120" s="66"/>
      <c r="I120" s="67"/>
      <c r="J120" s="23"/>
      <c r="K120" s="71"/>
      <c r="L120" s="68"/>
      <c r="M120" s="66"/>
      <c r="N120" s="67"/>
      <c r="O120" s="25"/>
      <c r="P120" s="71"/>
      <c r="Q120" s="68"/>
      <c r="R120" s="66"/>
      <c r="S120" s="67"/>
      <c r="T120" s="25"/>
      <c r="U120" s="71"/>
      <c r="V120" s="68"/>
      <c r="W120" s="53">
        <v>8577</v>
      </c>
      <c r="X120" s="54">
        <v>0</v>
      </c>
      <c r="Y120" s="17">
        <v>0</v>
      </c>
      <c r="Z120" s="55">
        <v>0</v>
      </c>
      <c r="AA120" s="65">
        <v>0</v>
      </c>
    </row>
    <row r="121" spans="1:27">
      <c r="A121" s="48" t="s">
        <v>120</v>
      </c>
      <c r="B121" s="12" t="s">
        <v>20</v>
      </c>
      <c r="C121" s="53">
        <v>119375</v>
      </c>
      <c r="D121" s="54">
        <v>119360</v>
      </c>
      <c r="E121" s="17">
        <v>100</v>
      </c>
      <c r="F121" s="54">
        <v>119360</v>
      </c>
      <c r="G121" s="35">
        <v>100</v>
      </c>
      <c r="H121" s="53">
        <v>171399</v>
      </c>
      <c r="I121" s="54">
        <v>45859</v>
      </c>
      <c r="J121" s="17">
        <v>27</v>
      </c>
      <c r="K121" s="54">
        <v>45859</v>
      </c>
      <c r="L121" s="35">
        <v>27</v>
      </c>
      <c r="M121" s="53"/>
      <c r="N121" s="54"/>
      <c r="O121" s="20"/>
      <c r="P121" s="55"/>
      <c r="Q121" s="63"/>
      <c r="R121" s="53">
        <v>164049</v>
      </c>
      <c r="S121" s="54">
        <v>8577</v>
      </c>
      <c r="T121" s="20">
        <v>5</v>
      </c>
      <c r="U121" s="55">
        <v>0</v>
      </c>
      <c r="V121" s="63">
        <v>0</v>
      </c>
      <c r="W121" s="53"/>
      <c r="X121" s="54"/>
      <c r="Y121" s="20"/>
      <c r="Z121" s="55"/>
      <c r="AA121" s="65"/>
    </row>
    <row r="122" spans="1:27">
      <c r="A122" s="48" t="s">
        <v>121</v>
      </c>
      <c r="B122" s="21" t="s">
        <v>122</v>
      </c>
      <c r="C122" s="66">
        <v>119375</v>
      </c>
      <c r="D122" s="67">
        <v>119360</v>
      </c>
      <c r="E122" s="23">
        <v>100</v>
      </c>
      <c r="F122" s="67">
        <v>119360</v>
      </c>
      <c r="G122" s="28">
        <v>100</v>
      </c>
      <c r="H122" s="66">
        <v>171399</v>
      </c>
      <c r="I122" s="67">
        <v>45859</v>
      </c>
      <c r="J122" s="23">
        <v>27</v>
      </c>
      <c r="K122" s="67">
        <v>45859</v>
      </c>
      <c r="L122" s="28">
        <v>27</v>
      </c>
      <c r="M122" s="66"/>
      <c r="N122" s="67"/>
      <c r="O122" s="25"/>
      <c r="P122" s="71"/>
      <c r="Q122" s="68"/>
      <c r="R122" s="66">
        <f>R120+R121</f>
        <v>164049</v>
      </c>
      <c r="S122" s="71">
        <f>S120+S121</f>
        <v>8577</v>
      </c>
      <c r="T122" s="25">
        <v>5</v>
      </c>
      <c r="U122" s="71">
        <f>U120+U121</f>
        <v>0</v>
      </c>
      <c r="V122" s="68">
        <v>0</v>
      </c>
      <c r="W122" s="66">
        <f>W120+W121</f>
        <v>8577</v>
      </c>
      <c r="X122" s="71">
        <f>X120+X121</f>
        <v>0</v>
      </c>
      <c r="Y122" s="25">
        <v>0</v>
      </c>
      <c r="Z122" s="71">
        <f>Z120+Z121</f>
        <v>0</v>
      </c>
      <c r="AA122" s="70">
        <v>0</v>
      </c>
    </row>
    <row r="123" spans="1:27">
      <c r="A123" s="98"/>
      <c r="B123" s="36" t="s">
        <v>123</v>
      </c>
      <c r="C123" s="66">
        <f>C64+C66+C70+C72+C75+C78+C82+C85+C88+C92+C95+C99+C102+C106+C111+C115+C119+C122</f>
        <v>5508821</v>
      </c>
      <c r="D123" s="71">
        <f>D64+D66+D70+D72+D75+D78+D82+D85+D88+D92+D95+D99+D102+D106+D111+D115+D119+D122</f>
        <v>5454610</v>
      </c>
      <c r="E123" s="23">
        <v>99</v>
      </c>
      <c r="F123" s="71">
        <f>F64+F66+F70+F72+F75+F78+F82+F85+F88+F92+F95+F99+F102+F106+F111+F115+F119+F122</f>
        <v>4886551</v>
      </c>
      <c r="G123" s="28">
        <v>89</v>
      </c>
      <c r="H123" s="66">
        <f>H64+H66+H70+H72+H75+H78+H82+H85+H88+H92+H95+H99+H102+H106+H111+H115+H119+H122</f>
        <v>5423230</v>
      </c>
      <c r="I123" s="71">
        <f>I64+I66+I70+I72+I75+I78+I82+I85+I88+I92+I95+I99+I102+I106+I111+I115+I119+I122</f>
        <v>4876952</v>
      </c>
      <c r="J123" s="23">
        <v>89</v>
      </c>
      <c r="K123" s="71">
        <f>K64+K66+K70+K72+K75+K78+K82+K85+K88+K92+K95+K99+K102+K106+K111+K115+K119+K122</f>
        <v>4876952</v>
      </c>
      <c r="L123" s="68">
        <v>89</v>
      </c>
      <c r="M123" s="66">
        <f>M64+M66+M70+M72+M75+M78+M82+M85+M88+M92+M95+M99+M102+M106+M111+M115+M119+M122</f>
        <v>4947990</v>
      </c>
      <c r="N123" s="71">
        <f>N64+N66+N70+N72+N75+N78+N82+N85+N88+N92+N95+N99+N102+N106+N111+N115+N119+N122</f>
        <v>4715876</v>
      </c>
      <c r="O123" s="25">
        <v>95</v>
      </c>
      <c r="P123" s="71">
        <f>P64+P66+P70+P72+P75+P78+P82+P85+P88+P92+P95+P99+P102+P106+P111+P115+P119+P122</f>
        <v>1750536</v>
      </c>
      <c r="Q123" s="68">
        <v>35</v>
      </c>
      <c r="R123" s="66">
        <f>R64+R66+R70+R72+R75+R78+R82+R85+R88+R92+R95+R99+R102+R106+R111+R115+R119+R122</f>
        <v>5226058</v>
      </c>
      <c r="S123" s="71">
        <f>S64+S66+S70+S72+S75+S78+S82+S85+S88+S92+S95+S99+S102+S106+S111+S115+S119+S122</f>
        <v>1107730</v>
      </c>
      <c r="T123" s="25">
        <v>21</v>
      </c>
      <c r="U123" s="71">
        <f>U64+U66+U70+U72+U75+U78+U82+U85+U88+U92+U95+U99+U102+U106+U111+U115+U119+U122</f>
        <v>1561861</v>
      </c>
      <c r="V123" s="68">
        <v>30</v>
      </c>
      <c r="W123" s="66">
        <f>W64+W66+W70+W72+W75+W78+W82+W85+W88+W92+W95+W99+W102+W106+W111+W115+W119+W122</f>
        <v>3162085</v>
      </c>
      <c r="X123" s="71">
        <f>X64+X66+X70+X72+X75+X78+X82+X85+X88+X92+X95+X99+X102+X106+X111+X115+X119+X122</f>
        <v>0</v>
      </c>
      <c r="Y123" s="25">
        <v>0</v>
      </c>
      <c r="Z123" s="71">
        <f>Z64+Z66+Z70+Z72+Z75+Z78+Z82+Z85+Z88+Z92+Z95+Z99+Z102+Z106+Z111+Z115+Z119+Z122</f>
        <v>87415</v>
      </c>
      <c r="AA123" s="70">
        <v>3</v>
      </c>
    </row>
    <row r="124" spans="1:27" ht="29.25" customHeight="1">
      <c r="A124" s="98"/>
      <c r="B124" s="12" t="s">
        <v>28</v>
      </c>
      <c r="C124" s="66"/>
      <c r="D124" s="71"/>
      <c r="E124" s="38"/>
      <c r="F124" s="71"/>
      <c r="G124" s="28"/>
      <c r="H124" s="72">
        <f>H112+H107+H103+H79+H67</f>
        <v>569723</v>
      </c>
      <c r="I124" s="54">
        <f>I112+I107+I103+I79+I67</f>
        <v>568059</v>
      </c>
      <c r="J124" s="17">
        <v>100</v>
      </c>
      <c r="K124" s="54">
        <f>K112+K107+K103+K79+K67</f>
        <v>568059</v>
      </c>
      <c r="L124" s="63">
        <v>100</v>
      </c>
      <c r="M124" s="66"/>
      <c r="N124" s="71"/>
      <c r="O124" s="32"/>
      <c r="P124" s="71"/>
      <c r="Q124" s="68"/>
      <c r="R124" s="66"/>
      <c r="S124" s="71"/>
      <c r="T124" s="32"/>
      <c r="U124" s="71"/>
      <c r="V124" s="68"/>
      <c r="W124" s="66"/>
      <c r="X124" s="71"/>
      <c r="Y124" s="32"/>
      <c r="Z124" s="71"/>
      <c r="AA124" s="70"/>
    </row>
    <row r="125" spans="1:27" ht="30" customHeight="1">
      <c r="A125" s="48"/>
      <c r="B125" s="12" t="s">
        <v>18</v>
      </c>
      <c r="C125" s="53"/>
      <c r="D125" s="55"/>
      <c r="E125" s="55"/>
      <c r="F125" s="55"/>
      <c r="G125" s="68"/>
      <c r="H125" s="53"/>
      <c r="I125" s="55"/>
      <c r="J125" s="55"/>
      <c r="K125" s="55"/>
      <c r="L125" s="68"/>
      <c r="M125" s="53"/>
      <c r="N125" s="55"/>
      <c r="O125" s="55"/>
      <c r="P125" s="55"/>
      <c r="Q125" s="68"/>
      <c r="R125" s="53">
        <f>R68+R76+R80+R83+R89+R93+R96+R108+R113+R116</f>
        <v>2965340</v>
      </c>
      <c r="S125" s="55">
        <f>S68+S76+S80+S83+S89+S93+S96+S108+S113+S116</f>
        <v>0</v>
      </c>
      <c r="T125" s="55">
        <v>0</v>
      </c>
      <c r="U125" s="55">
        <f>U68+U76+U80+U83+U89+U93+U96+U108+U113+U116</f>
        <v>1561861</v>
      </c>
      <c r="V125" s="68">
        <v>53</v>
      </c>
      <c r="W125" s="53">
        <f>W68+W76+W80+W83+W89+W93+W96+W108+W113+W116</f>
        <v>1403479</v>
      </c>
      <c r="X125" s="55">
        <f>X68+X76+X80+X83+X89+X93+X96+X108+X113+X116</f>
        <v>0</v>
      </c>
      <c r="Y125" s="55">
        <v>0</v>
      </c>
      <c r="Z125" s="55">
        <f>Z68+Z76+Z80+Z83+Z89+Z93+Z96+Z108+Z113+Z116</f>
        <v>87415</v>
      </c>
      <c r="AA125" s="70">
        <v>6</v>
      </c>
    </row>
    <row r="126" spans="1:27" ht="27.75" customHeight="1">
      <c r="A126" s="48"/>
      <c r="B126" s="12" t="s">
        <v>29</v>
      </c>
      <c r="C126" s="53"/>
      <c r="D126" s="55"/>
      <c r="E126" s="55"/>
      <c r="F126" s="55"/>
      <c r="G126" s="63"/>
      <c r="H126" s="53"/>
      <c r="I126" s="55"/>
      <c r="J126" s="55"/>
      <c r="K126" s="55"/>
      <c r="L126" s="63"/>
      <c r="M126" s="53"/>
      <c r="N126" s="55"/>
      <c r="O126" s="55"/>
      <c r="P126" s="55"/>
      <c r="Q126" s="63"/>
      <c r="R126" s="53"/>
      <c r="S126" s="55"/>
      <c r="T126" s="55"/>
      <c r="U126" s="55"/>
      <c r="V126" s="63"/>
      <c r="W126" s="53">
        <f>W73+W86+W90+W97+W100+W104+W109+W117+W120</f>
        <v>1107730</v>
      </c>
      <c r="X126" s="55">
        <f>X73+X86+X90+X97+X100+X104+X109+X117+X120</f>
        <v>0</v>
      </c>
      <c r="Y126" s="55">
        <v>0</v>
      </c>
      <c r="Z126" s="55">
        <f>Z73+Z86+Z90+Z97+Z100+Z104+Z109+Z117+Z120</f>
        <v>0</v>
      </c>
      <c r="AA126" s="65">
        <v>0</v>
      </c>
    </row>
    <row r="127" spans="1:27">
      <c r="A127" s="51"/>
      <c r="B127" s="12" t="s">
        <v>20</v>
      </c>
      <c r="C127" s="53">
        <f>C64+C65+C69+C71+C74+C77+C81+C84+C87+C91+C94+C98+C101+C105+C110+C114+C118+C121</f>
        <v>5508821</v>
      </c>
      <c r="D127" s="54">
        <f>D64+D65+D69+D71+D74+D77+D81+D84+D87+D91+D94+D98+D101+D105+D110+D114+D118+D121</f>
        <v>5454610</v>
      </c>
      <c r="E127" s="17">
        <v>99</v>
      </c>
      <c r="F127" s="54">
        <f>F64+F65+F69+F71+F74+F77+F81+F84+F87+F91+F94+F98+F101+F105+F110+F114+F118+F121</f>
        <v>4886551</v>
      </c>
      <c r="G127" s="35">
        <v>89</v>
      </c>
      <c r="H127" s="53">
        <f>H64+H65+H69+H71+H74+H77+H81+H84+H87+H91+H94+H98+H101+H105+H110+H114+H118+H121</f>
        <v>4853507</v>
      </c>
      <c r="I127" s="54">
        <f>I64+I65+I69+I71+I74+I77+I81+I84+I87+I91+I94+I98+I101+I105+I110+I114+I118+I121</f>
        <v>4308893</v>
      </c>
      <c r="J127" s="6">
        <v>89</v>
      </c>
      <c r="K127" s="54">
        <f>K64+K65+K69+K71+K74+K77+K81+K84+K87+K91+K94+K98+K101+K105+K110+K114+K118+K121</f>
        <v>4308893</v>
      </c>
      <c r="L127" s="48">
        <v>89</v>
      </c>
      <c r="M127" s="53">
        <f>M64+M65+M69+M71+M74+M77+M81+M84+M87+M91+M94+M98+M101+M105+M110+M114+M118+M121</f>
        <v>4947990</v>
      </c>
      <c r="N127" s="54">
        <f>N64+N65+N69+N71+N74+N77+N81+N84+N87+N91+N94+N98+N101+N105+N110+N114+N118+N121</f>
        <v>4715876</v>
      </c>
      <c r="O127" s="6">
        <v>95</v>
      </c>
      <c r="P127" s="54">
        <f>P64+P65+P69+P71+P74+P77+P81+P84+P87+P91+P94+P98+P101+P105+P110+P114+P118+P121</f>
        <v>1750536</v>
      </c>
      <c r="Q127" s="48">
        <v>35</v>
      </c>
      <c r="R127" s="53">
        <f>R64+R65+R69+R71+R74+R77+R81+R84+R87+R91+R94+R98+R101+R105+R110+R114+R118+R121</f>
        <v>2260718</v>
      </c>
      <c r="S127" s="54">
        <f>S64+S65+S69+S71+S74+S77+S81+S84+S87+S91+S94+S98+S101+S105+S110+S114+S118+S121</f>
        <v>1107730</v>
      </c>
      <c r="T127" s="6">
        <v>49</v>
      </c>
      <c r="U127" s="54">
        <f>U64+U65+U69+U71+U74+U77+U81+U84+U87+U91+U94+U98+U101+U105+U110+U114+U118+U121</f>
        <v>0</v>
      </c>
      <c r="V127" s="48">
        <v>0</v>
      </c>
      <c r="W127" s="53">
        <f>W64+W65+W69+W71+W74+W77+W81+W84+W87+W91+W94+W98+W101+W105+W110+W114+W118+W121</f>
        <v>650876</v>
      </c>
      <c r="X127" s="54">
        <f>X64+X65+X69+X71+X74+X77+X81+X84+X87+X91+X94+X98+X101+X105+X110+X114+X118+X121</f>
        <v>0</v>
      </c>
      <c r="Y127" s="6">
        <v>0</v>
      </c>
      <c r="Z127" s="54">
        <f>Z64+Z65+Z69+Z71+Z74+Z77+Z81+Z84+Z87+Z91+Z94+Z98+Z101+Z105+Z110+Z114+Z118+Z121</f>
        <v>0</v>
      </c>
      <c r="AA127" s="93">
        <v>0</v>
      </c>
    </row>
    <row r="128" spans="1:27">
      <c r="A128" s="134" t="s">
        <v>124</v>
      </c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</row>
    <row r="129" spans="1:27">
      <c r="A129" s="73" t="s">
        <v>17</v>
      </c>
      <c r="B129" s="12" t="s">
        <v>20</v>
      </c>
      <c r="C129" s="53">
        <v>187000</v>
      </c>
      <c r="D129" s="54">
        <v>186600</v>
      </c>
      <c r="E129" s="20">
        <v>100</v>
      </c>
      <c r="F129" s="54">
        <v>186600</v>
      </c>
      <c r="G129" s="29">
        <v>100</v>
      </c>
      <c r="H129" s="53"/>
      <c r="I129" s="54"/>
      <c r="J129" s="20"/>
      <c r="K129" s="6"/>
      <c r="L129" s="48"/>
      <c r="M129" s="53"/>
      <c r="N129" s="54"/>
      <c r="O129" s="20"/>
      <c r="P129" s="6"/>
      <c r="Q129" s="48"/>
      <c r="R129" s="53">
        <v>69294</v>
      </c>
      <c r="S129" s="54">
        <v>0</v>
      </c>
      <c r="T129" s="20">
        <v>0</v>
      </c>
      <c r="U129" s="6">
        <v>0</v>
      </c>
      <c r="V129" s="48">
        <v>0</v>
      </c>
      <c r="W129" s="53"/>
      <c r="X129" s="54"/>
      <c r="Y129" s="20"/>
      <c r="Z129" s="6"/>
      <c r="AA129" s="93"/>
    </row>
    <row r="130" spans="1:27">
      <c r="A130" s="48" t="s">
        <v>19</v>
      </c>
      <c r="B130" s="21" t="s">
        <v>125</v>
      </c>
      <c r="C130" s="66">
        <v>187000</v>
      </c>
      <c r="D130" s="67">
        <v>186600</v>
      </c>
      <c r="E130" s="25">
        <v>100</v>
      </c>
      <c r="F130" s="67">
        <v>186600</v>
      </c>
      <c r="G130" s="31">
        <v>100</v>
      </c>
      <c r="H130" s="66"/>
      <c r="I130" s="67"/>
      <c r="J130" s="25"/>
      <c r="K130" s="83"/>
      <c r="L130" s="96"/>
      <c r="M130" s="66"/>
      <c r="N130" s="67"/>
      <c r="O130" s="25"/>
      <c r="P130" s="83"/>
      <c r="Q130" s="96"/>
      <c r="R130" s="66">
        <v>69294</v>
      </c>
      <c r="S130" s="67">
        <v>0</v>
      </c>
      <c r="T130" s="25">
        <v>0</v>
      </c>
      <c r="U130" s="67">
        <v>0</v>
      </c>
      <c r="V130" s="96">
        <v>0</v>
      </c>
      <c r="W130" s="66"/>
      <c r="X130" s="67"/>
      <c r="Y130" s="25"/>
      <c r="Z130" s="83"/>
      <c r="AA130" s="95"/>
    </row>
    <row r="131" spans="1:27">
      <c r="A131" s="73" t="s">
        <v>23</v>
      </c>
      <c r="B131" s="12" t="s">
        <v>20</v>
      </c>
      <c r="C131" s="53">
        <v>34447</v>
      </c>
      <c r="D131" s="54">
        <v>6849</v>
      </c>
      <c r="E131" s="20">
        <v>20</v>
      </c>
      <c r="F131" s="54">
        <v>6849</v>
      </c>
      <c r="G131" s="29">
        <v>20</v>
      </c>
      <c r="H131" s="53"/>
      <c r="I131" s="54"/>
      <c r="J131" s="20"/>
      <c r="K131" s="6"/>
      <c r="L131" s="48"/>
      <c r="M131" s="53"/>
      <c r="N131" s="54"/>
      <c r="O131" s="20"/>
      <c r="P131" s="6"/>
      <c r="Q131" s="48"/>
      <c r="R131" s="53"/>
      <c r="S131" s="54"/>
      <c r="T131" s="20"/>
      <c r="U131" s="6"/>
      <c r="V131" s="48"/>
      <c r="W131" s="53">
        <v>58145</v>
      </c>
      <c r="X131" s="54">
        <v>0</v>
      </c>
      <c r="Y131" s="20">
        <v>0</v>
      </c>
      <c r="Z131" s="6">
        <v>0</v>
      </c>
      <c r="AA131" s="93">
        <v>0</v>
      </c>
    </row>
    <row r="132" spans="1:27">
      <c r="A132" s="48" t="s">
        <v>24</v>
      </c>
      <c r="B132" s="21" t="s">
        <v>126</v>
      </c>
      <c r="C132" s="66">
        <v>34447</v>
      </c>
      <c r="D132" s="67">
        <v>6849</v>
      </c>
      <c r="E132" s="25">
        <v>20</v>
      </c>
      <c r="F132" s="67">
        <v>6849</v>
      </c>
      <c r="G132" s="31">
        <v>20</v>
      </c>
      <c r="H132" s="66"/>
      <c r="I132" s="67"/>
      <c r="J132" s="25"/>
      <c r="K132" s="83"/>
      <c r="L132" s="96"/>
      <c r="M132" s="66"/>
      <c r="N132" s="67"/>
      <c r="O132" s="25"/>
      <c r="P132" s="83"/>
      <c r="Q132" s="96"/>
      <c r="R132" s="66"/>
      <c r="S132" s="67"/>
      <c r="T132" s="25"/>
      <c r="U132" s="83"/>
      <c r="V132" s="96"/>
      <c r="W132" s="66">
        <v>58145</v>
      </c>
      <c r="X132" s="67">
        <v>0</v>
      </c>
      <c r="Y132" s="25">
        <v>0</v>
      </c>
      <c r="Z132" s="83">
        <v>0</v>
      </c>
      <c r="AA132" s="95">
        <v>0</v>
      </c>
    </row>
    <row r="133" spans="1:27" ht="25.5">
      <c r="A133" s="48" t="s">
        <v>41</v>
      </c>
      <c r="B133" s="12" t="s">
        <v>28</v>
      </c>
      <c r="C133" s="66"/>
      <c r="D133" s="67"/>
      <c r="E133" s="25"/>
      <c r="F133" s="67"/>
      <c r="G133" s="31"/>
      <c r="H133" s="72">
        <v>78903</v>
      </c>
      <c r="I133" s="54">
        <v>78903</v>
      </c>
      <c r="J133" s="17">
        <v>100</v>
      </c>
      <c r="K133" s="54">
        <v>78903</v>
      </c>
      <c r="L133" s="48">
        <v>100</v>
      </c>
      <c r="M133" s="66"/>
      <c r="N133" s="67"/>
      <c r="O133" s="25"/>
      <c r="P133" s="83"/>
      <c r="Q133" s="96"/>
      <c r="R133" s="66"/>
      <c r="S133" s="67"/>
      <c r="T133" s="25"/>
      <c r="U133" s="83"/>
      <c r="V133" s="96"/>
      <c r="W133" s="66"/>
      <c r="X133" s="67"/>
      <c r="Y133" s="25"/>
      <c r="Z133" s="83"/>
      <c r="AA133" s="95"/>
    </row>
    <row r="134" spans="1:27">
      <c r="A134" s="48" t="s">
        <v>42</v>
      </c>
      <c r="B134" s="12" t="s">
        <v>20</v>
      </c>
      <c r="C134" s="53">
        <v>232325</v>
      </c>
      <c r="D134" s="54">
        <v>232325</v>
      </c>
      <c r="E134" s="6">
        <v>100</v>
      </c>
      <c r="F134" s="54">
        <v>153422</v>
      </c>
      <c r="G134" s="48">
        <v>66</v>
      </c>
      <c r="H134" s="53"/>
      <c r="I134" s="6"/>
      <c r="J134" s="6"/>
      <c r="K134" s="6"/>
      <c r="L134" s="48"/>
      <c r="M134" s="53"/>
      <c r="N134" s="6"/>
      <c r="O134" s="6"/>
      <c r="P134" s="6"/>
      <c r="Q134" s="48"/>
      <c r="R134" s="53"/>
      <c r="S134" s="6"/>
      <c r="T134" s="6"/>
      <c r="U134" s="6"/>
      <c r="V134" s="48"/>
      <c r="W134" s="53"/>
      <c r="X134" s="6"/>
      <c r="Y134" s="6"/>
      <c r="Z134" s="6"/>
      <c r="AA134" s="93"/>
    </row>
    <row r="135" spans="1:27">
      <c r="A135" s="48" t="s">
        <v>127</v>
      </c>
      <c r="B135" s="21" t="s">
        <v>128</v>
      </c>
      <c r="C135" s="66">
        <v>232325</v>
      </c>
      <c r="D135" s="71">
        <v>232325</v>
      </c>
      <c r="E135" s="83">
        <v>100</v>
      </c>
      <c r="F135" s="67">
        <v>153422</v>
      </c>
      <c r="G135" s="96">
        <v>66</v>
      </c>
      <c r="H135" s="69">
        <v>78903</v>
      </c>
      <c r="I135" s="67">
        <v>78903</v>
      </c>
      <c r="J135" s="23">
        <v>100</v>
      </c>
      <c r="K135" s="67">
        <v>78903</v>
      </c>
      <c r="L135" s="96">
        <v>100</v>
      </c>
      <c r="M135" s="66"/>
      <c r="N135" s="83"/>
      <c r="O135" s="83"/>
      <c r="P135" s="83"/>
      <c r="Q135" s="96"/>
      <c r="R135" s="66"/>
      <c r="S135" s="83"/>
      <c r="T135" s="83"/>
      <c r="U135" s="83"/>
      <c r="V135" s="96"/>
      <c r="W135" s="66"/>
      <c r="X135" s="83"/>
      <c r="Y135" s="83"/>
      <c r="Z135" s="83"/>
      <c r="AA135" s="95"/>
    </row>
    <row r="136" spans="1:27" ht="25.5">
      <c r="A136" s="48" t="s">
        <v>44</v>
      </c>
      <c r="B136" s="12" t="s">
        <v>29</v>
      </c>
      <c r="C136" s="66"/>
      <c r="D136" s="83"/>
      <c r="E136" s="83"/>
      <c r="F136" s="83"/>
      <c r="G136" s="96"/>
      <c r="H136" s="66"/>
      <c r="I136" s="83"/>
      <c r="J136" s="83"/>
      <c r="K136" s="83"/>
      <c r="L136" s="96"/>
      <c r="M136" s="66"/>
      <c r="N136" s="83"/>
      <c r="O136" s="83"/>
      <c r="P136" s="83"/>
      <c r="Q136" s="96"/>
      <c r="R136" s="66"/>
      <c r="S136" s="83"/>
      <c r="T136" s="83"/>
      <c r="U136" s="83"/>
      <c r="V136" s="96"/>
      <c r="W136" s="53">
        <v>5784</v>
      </c>
      <c r="X136" s="6">
        <v>0</v>
      </c>
      <c r="Y136" s="6">
        <v>0</v>
      </c>
      <c r="Z136" s="6">
        <v>0</v>
      </c>
      <c r="AA136" s="93">
        <v>0</v>
      </c>
    </row>
    <row r="137" spans="1:27">
      <c r="A137" s="48" t="s">
        <v>45</v>
      </c>
      <c r="B137" s="12" t="s">
        <v>20</v>
      </c>
      <c r="C137" s="53">
        <v>213366</v>
      </c>
      <c r="D137" s="54">
        <v>213000</v>
      </c>
      <c r="E137" s="6">
        <v>100</v>
      </c>
      <c r="F137" s="54">
        <v>213000</v>
      </c>
      <c r="G137" s="48">
        <v>100</v>
      </c>
      <c r="H137" s="53"/>
      <c r="I137" s="6"/>
      <c r="J137" s="6"/>
      <c r="K137" s="6"/>
      <c r="L137" s="48"/>
      <c r="M137" s="53"/>
      <c r="N137" s="6"/>
      <c r="O137" s="6"/>
      <c r="P137" s="6"/>
      <c r="Q137" s="48"/>
      <c r="R137" s="53">
        <v>9895</v>
      </c>
      <c r="S137" s="54">
        <v>5784</v>
      </c>
      <c r="T137" s="6">
        <v>58</v>
      </c>
      <c r="U137" s="6">
        <v>0</v>
      </c>
      <c r="V137" s="48">
        <v>0</v>
      </c>
      <c r="W137" s="53"/>
      <c r="X137" s="6"/>
      <c r="Y137" s="6"/>
      <c r="Z137" s="6"/>
      <c r="AA137" s="93"/>
    </row>
    <row r="138" spans="1:27">
      <c r="A138" s="48" t="s">
        <v>46</v>
      </c>
      <c r="B138" s="21" t="s">
        <v>129</v>
      </c>
      <c r="C138" s="66">
        <f>C137+C136</f>
        <v>213366</v>
      </c>
      <c r="D138" s="67">
        <f>D137+D136</f>
        <v>213000</v>
      </c>
      <c r="E138" s="83">
        <v>100</v>
      </c>
      <c r="F138" s="67">
        <f>F137+F136</f>
        <v>213000</v>
      </c>
      <c r="G138" s="96">
        <v>100</v>
      </c>
      <c r="H138" s="66"/>
      <c r="I138" s="83"/>
      <c r="J138" s="83"/>
      <c r="K138" s="83"/>
      <c r="L138" s="96"/>
      <c r="M138" s="66"/>
      <c r="N138" s="83"/>
      <c r="O138" s="83"/>
      <c r="P138" s="83"/>
      <c r="Q138" s="96"/>
      <c r="R138" s="66">
        <f>R137+R136</f>
        <v>9895</v>
      </c>
      <c r="S138" s="67">
        <f>S137+S136</f>
        <v>5784</v>
      </c>
      <c r="T138" s="83">
        <v>58</v>
      </c>
      <c r="U138" s="67">
        <f>U137+U136</f>
        <v>0</v>
      </c>
      <c r="V138" s="96">
        <v>0</v>
      </c>
      <c r="W138" s="66">
        <f>W137+W136</f>
        <v>5784</v>
      </c>
      <c r="X138" s="83">
        <v>0</v>
      </c>
      <c r="Y138" s="83">
        <v>0</v>
      </c>
      <c r="Z138" s="83">
        <v>0</v>
      </c>
      <c r="AA138" s="95">
        <v>0</v>
      </c>
    </row>
    <row r="139" spans="1:27">
      <c r="A139" s="48" t="s">
        <v>48</v>
      </c>
      <c r="B139" s="12" t="s">
        <v>20</v>
      </c>
      <c r="C139" s="53">
        <v>79718</v>
      </c>
      <c r="D139" s="55">
        <v>79718</v>
      </c>
      <c r="E139" s="6">
        <v>100</v>
      </c>
      <c r="F139" s="55">
        <v>79718</v>
      </c>
      <c r="G139" s="48">
        <v>100</v>
      </c>
      <c r="H139" s="53">
        <v>373422</v>
      </c>
      <c r="I139" s="54">
        <v>372906</v>
      </c>
      <c r="J139" s="6">
        <v>100</v>
      </c>
      <c r="K139" s="54">
        <v>372906</v>
      </c>
      <c r="L139" s="48">
        <v>100</v>
      </c>
      <c r="M139" s="53">
        <v>1369145</v>
      </c>
      <c r="N139" s="54">
        <v>1364745</v>
      </c>
      <c r="O139" s="6">
        <v>100</v>
      </c>
      <c r="P139" s="54">
        <v>1364745</v>
      </c>
      <c r="Q139" s="48">
        <v>100</v>
      </c>
      <c r="R139" s="53">
        <v>880000</v>
      </c>
      <c r="S139" s="6">
        <v>0</v>
      </c>
      <c r="T139" s="6">
        <v>0</v>
      </c>
      <c r="U139" s="6">
        <v>0</v>
      </c>
      <c r="V139" s="48">
        <v>0</v>
      </c>
      <c r="W139" s="53"/>
      <c r="X139" s="6"/>
      <c r="Y139" s="6"/>
      <c r="Z139" s="6"/>
      <c r="AA139" s="93"/>
    </row>
    <row r="140" spans="1:27">
      <c r="A140" s="48" t="s">
        <v>49</v>
      </c>
      <c r="B140" s="21" t="s">
        <v>130</v>
      </c>
      <c r="C140" s="66">
        <v>79718</v>
      </c>
      <c r="D140" s="71">
        <v>79718</v>
      </c>
      <c r="E140" s="83">
        <v>100</v>
      </c>
      <c r="F140" s="71">
        <v>79718</v>
      </c>
      <c r="G140" s="96">
        <v>100</v>
      </c>
      <c r="H140" s="66">
        <v>373422</v>
      </c>
      <c r="I140" s="67">
        <v>372906</v>
      </c>
      <c r="J140" s="83">
        <v>100</v>
      </c>
      <c r="K140" s="67">
        <v>372906</v>
      </c>
      <c r="L140" s="96">
        <v>100</v>
      </c>
      <c r="M140" s="66">
        <v>1369145</v>
      </c>
      <c r="N140" s="71">
        <v>1364745</v>
      </c>
      <c r="O140" s="83">
        <v>100</v>
      </c>
      <c r="P140" s="71">
        <v>1364745</v>
      </c>
      <c r="Q140" s="96">
        <v>100</v>
      </c>
      <c r="R140" s="66">
        <v>880000</v>
      </c>
      <c r="S140" s="67">
        <v>0</v>
      </c>
      <c r="T140" s="83">
        <v>0</v>
      </c>
      <c r="U140" s="67">
        <v>0</v>
      </c>
      <c r="V140" s="96">
        <v>0</v>
      </c>
      <c r="W140" s="66"/>
      <c r="X140" s="83"/>
      <c r="Y140" s="83"/>
      <c r="Z140" s="83"/>
      <c r="AA140" s="95"/>
    </row>
    <row r="141" spans="1:27">
      <c r="A141" s="48" t="s">
        <v>51</v>
      </c>
      <c r="B141" s="12" t="s">
        <v>20</v>
      </c>
      <c r="C141" s="53"/>
      <c r="D141" s="55"/>
      <c r="E141" s="6"/>
      <c r="F141" s="55"/>
      <c r="G141" s="48"/>
      <c r="H141" s="53">
        <v>200255</v>
      </c>
      <c r="I141" s="54">
        <v>193852</v>
      </c>
      <c r="J141" s="6">
        <v>97</v>
      </c>
      <c r="K141" s="54">
        <v>193852</v>
      </c>
      <c r="L141" s="48">
        <v>97</v>
      </c>
      <c r="M141" s="53"/>
      <c r="N141" s="6"/>
      <c r="O141" s="6"/>
      <c r="P141" s="6"/>
      <c r="Q141" s="48"/>
      <c r="R141" s="53"/>
      <c r="S141" s="6"/>
      <c r="T141" s="6"/>
      <c r="U141" s="6"/>
      <c r="V141" s="48"/>
      <c r="W141" s="53"/>
      <c r="X141" s="6"/>
      <c r="Y141" s="6"/>
      <c r="Z141" s="6"/>
      <c r="AA141" s="93"/>
    </row>
    <row r="142" spans="1:27">
      <c r="A142" s="48" t="s">
        <v>52</v>
      </c>
      <c r="B142" s="21" t="s">
        <v>131</v>
      </c>
      <c r="C142" s="66"/>
      <c r="D142" s="71"/>
      <c r="E142" s="83"/>
      <c r="F142" s="71"/>
      <c r="G142" s="96"/>
      <c r="H142" s="66">
        <v>200255</v>
      </c>
      <c r="I142" s="67">
        <v>193852</v>
      </c>
      <c r="J142" s="83">
        <v>97</v>
      </c>
      <c r="K142" s="67">
        <v>193852</v>
      </c>
      <c r="L142" s="96">
        <v>97</v>
      </c>
      <c r="M142" s="66"/>
      <c r="N142" s="83"/>
      <c r="O142" s="83"/>
      <c r="P142" s="83"/>
      <c r="Q142" s="96"/>
      <c r="R142" s="66"/>
      <c r="S142" s="83"/>
      <c r="T142" s="83"/>
      <c r="U142" s="83"/>
      <c r="V142" s="96"/>
      <c r="W142" s="66"/>
      <c r="X142" s="83"/>
      <c r="Y142" s="83"/>
      <c r="Z142" s="83"/>
      <c r="AA142" s="95"/>
    </row>
    <row r="143" spans="1:27">
      <c r="A143" s="48" t="s">
        <v>54</v>
      </c>
      <c r="B143" s="12" t="s">
        <v>20</v>
      </c>
      <c r="C143" s="53"/>
      <c r="D143" s="55"/>
      <c r="E143" s="6"/>
      <c r="F143" s="55"/>
      <c r="G143" s="48"/>
      <c r="H143" s="53">
        <v>80000</v>
      </c>
      <c r="I143" s="55">
        <v>80000</v>
      </c>
      <c r="J143" s="6">
        <v>100</v>
      </c>
      <c r="K143" s="55">
        <v>80000</v>
      </c>
      <c r="L143" s="48">
        <v>100</v>
      </c>
      <c r="M143" s="53"/>
      <c r="N143" s="6"/>
      <c r="O143" s="6"/>
      <c r="P143" s="6"/>
      <c r="Q143" s="48"/>
      <c r="R143" s="53"/>
      <c r="S143" s="6"/>
      <c r="T143" s="6"/>
      <c r="U143" s="6"/>
      <c r="V143" s="48"/>
      <c r="W143" s="53"/>
      <c r="X143" s="6"/>
      <c r="Y143" s="6"/>
      <c r="Z143" s="6"/>
      <c r="AA143" s="93"/>
    </row>
    <row r="144" spans="1:27">
      <c r="A144" s="48" t="s">
        <v>55</v>
      </c>
      <c r="B144" s="21" t="s">
        <v>132</v>
      </c>
      <c r="C144" s="66"/>
      <c r="D144" s="71"/>
      <c r="E144" s="83"/>
      <c r="F144" s="71"/>
      <c r="G144" s="96"/>
      <c r="H144" s="66">
        <v>80000</v>
      </c>
      <c r="I144" s="71">
        <v>80000</v>
      </c>
      <c r="J144" s="83">
        <v>100</v>
      </c>
      <c r="K144" s="71">
        <v>80000</v>
      </c>
      <c r="L144" s="96">
        <v>100</v>
      </c>
      <c r="M144" s="66"/>
      <c r="N144" s="83"/>
      <c r="O144" s="83"/>
      <c r="P144" s="83"/>
      <c r="Q144" s="96"/>
      <c r="R144" s="66"/>
      <c r="S144" s="83"/>
      <c r="T144" s="83"/>
      <c r="U144" s="83"/>
      <c r="V144" s="96"/>
      <c r="W144" s="66"/>
      <c r="X144" s="83"/>
      <c r="Y144" s="83"/>
      <c r="Z144" s="83"/>
      <c r="AA144" s="95"/>
    </row>
    <row r="145" spans="1:27">
      <c r="A145" s="48" t="s">
        <v>58</v>
      </c>
      <c r="B145" s="12" t="s">
        <v>20</v>
      </c>
      <c r="C145" s="53"/>
      <c r="D145" s="55"/>
      <c r="E145" s="6"/>
      <c r="F145" s="55"/>
      <c r="G145" s="48"/>
      <c r="H145" s="53">
        <v>79819</v>
      </c>
      <c r="I145" s="55">
        <v>79819</v>
      </c>
      <c r="J145" s="6">
        <v>100</v>
      </c>
      <c r="K145" s="54">
        <v>79819</v>
      </c>
      <c r="L145" s="48">
        <v>100</v>
      </c>
      <c r="M145" s="53"/>
      <c r="N145" s="6"/>
      <c r="O145" s="6"/>
      <c r="P145" s="6"/>
      <c r="Q145" s="48"/>
      <c r="R145" s="53"/>
      <c r="S145" s="6"/>
      <c r="T145" s="6"/>
      <c r="U145" s="6"/>
      <c r="V145" s="48"/>
      <c r="W145" s="53"/>
      <c r="X145" s="6"/>
      <c r="Y145" s="6"/>
      <c r="Z145" s="6"/>
      <c r="AA145" s="93"/>
    </row>
    <row r="146" spans="1:27">
      <c r="A146" s="48" t="s">
        <v>59</v>
      </c>
      <c r="B146" s="21" t="s">
        <v>133</v>
      </c>
      <c r="C146" s="66"/>
      <c r="D146" s="71"/>
      <c r="E146" s="83"/>
      <c r="F146" s="71"/>
      <c r="G146" s="96"/>
      <c r="H146" s="66">
        <v>79819</v>
      </c>
      <c r="I146" s="71">
        <v>79819</v>
      </c>
      <c r="J146" s="83">
        <v>100</v>
      </c>
      <c r="K146" s="67">
        <v>79819</v>
      </c>
      <c r="L146" s="96">
        <v>100</v>
      </c>
      <c r="M146" s="66"/>
      <c r="N146" s="83"/>
      <c r="O146" s="83"/>
      <c r="P146" s="83"/>
      <c r="Q146" s="96"/>
      <c r="R146" s="66"/>
      <c r="S146" s="83"/>
      <c r="T146" s="83"/>
      <c r="U146" s="83"/>
      <c r="V146" s="96"/>
      <c r="W146" s="66"/>
      <c r="X146" s="83"/>
      <c r="Y146" s="83"/>
      <c r="Z146" s="83"/>
      <c r="AA146" s="95"/>
    </row>
    <row r="147" spans="1:27" ht="25.5">
      <c r="A147" s="48" t="s">
        <v>62</v>
      </c>
      <c r="B147" s="12" t="s">
        <v>29</v>
      </c>
      <c r="C147" s="66"/>
      <c r="D147" s="71"/>
      <c r="E147" s="83"/>
      <c r="F147" s="71"/>
      <c r="G147" s="96"/>
      <c r="H147" s="66"/>
      <c r="I147" s="71"/>
      <c r="J147" s="83"/>
      <c r="K147" s="83"/>
      <c r="L147" s="96"/>
      <c r="M147" s="66"/>
      <c r="N147" s="83"/>
      <c r="O147" s="83"/>
      <c r="P147" s="83"/>
      <c r="Q147" s="96"/>
      <c r="R147" s="66"/>
      <c r="S147" s="83"/>
      <c r="T147" s="83"/>
      <c r="U147" s="83"/>
      <c r="V147" s="96"/>
      <c r="W147" s="53">
        <v>108882</v>
      </c>
      <c r="X147" s="6">
        <v>0</v>
      </c>
      <c r="Y147" s="6">
        <v>0</v>
      </c>
      <c r="Z147" s="6">
        <v>0</v>
      </c>
      <c r="AA147" s="93">
        <v>0</v>
      </c>
    </row>
    <row r="148" spans="1:27">
      <c r="A148" s="48" t="s">
        <v>63</v>
      </c>
      <c r="B148" s="12" t="s">
        <v>20</v>
      </c>
      <c r="C148" s="53"/>
      <c r="D148" s="55"/>
      <c r="E148" s="6"/>
      <c r="F148" s="55"/>
      <c r="G148" s="48"/>
      <c r="H148" s="53"/>
      <c r="I148" s="55"/>
      <c r="J148" s="6"/>
      <c r="K148" s="6"/>
      <c r="L148" s="48"/>
      <c r="M148" s="53"/>
      <c r="N148" s="6"/>
      <c r="O148" s="6"/>
      <c r="P148" s="6"/>
      <c r="Q148" s="48"/>
      <c r="R148" s="53">
        <v>120000</v>
      </c>
      <c r="S148" s="54">
        <v>108882</v>
      </c>
      <c r="T148" s="6">
        <v>91</v>
      </c>
      <c r="U148" s="6">
        <v>0</v>
      </c>
      <c r="V148" s="48">
        <v>0</v>
      </c>
      <c r="W148" s="53">
        <v>371848</v>
      </c>
      <c r="X148" s="6">
        <v>0</v>
      </c>
      <c r="Y148" s="6">
        <v>0</v>
      </c>
      <c r="Z148" s="6">
        <v>0</v>
      </c>
      <c r="AA148" s="93">
        <v>0</v>
      </c>
    </row>
    <row r="149" spans="1:27">
      <c r="A149" s="48" t="s">
        <v>64</v>
      </c>
      <c r="B149" s="21" t="s">
        <v>134</v>
      </c>
      <c r="C149" s="66"/>
      <c r="D149" s="71"/>
      <c r="E149" s="83"/>
      <c r="F149" s="71"/>
      <c r="G149" s="96"/>
      <c r="H149" s="66"/>
      <c r="I149" s="71"/>
      <c r="J149" s="83"/>
      <c r="K149" s="83"/>
      <c r="L149" s="96"/>
      <c r="M149" s="66"/>
      <c r="N149" s="83"/>
      <c r="O149" s="83"/>
      <c r="P149" s="83"/>
      <c r="Q149" s="96"/>
      <c r="R149" s="66">
        <f>R148+R147</f>
        <v>120000</v>
      </c>
      <c r="S149" s="67">
        <f>S148+S147</f>
        <v>108882</v>
      </c>
      <c r="T149" s="83">
        <v>91</v>
      </c>
      <c r="U149" s="67">
        <f>U148+U147</f>
        <v>0</v>
      </c>
      <c r="V149" s="96">
        <v>0</v>
      </c>
      <c r="W149" s="66">
        <f>W148+W147</f>
        <v>480730</v>
      </c>
      <c r="X149" s="67">
        <f>X148+X147</f>
        <v>0</v>
      </c>
      <c r="Y149" s="67"/>
      <c r="Z149" s="67">
        <f>Z148+Z147</f>
        <v>0</v>
      </c>
      <c r="AA149" s="95"/>
    </row>
    <row r="150" spans="1:27">
      <c r="A150" s="48"/>
      <c r="B150" s="21" t="s">
        <v>135</v>
      </c>
      <c r="C150" s="69">
        <f>C130+C132+C135+C138+C140+C144+C142+C146+C149</f>
        <v>746856</v>
      </c>
      <c r="D150" s="67">
        <f>D130+D132+D135+D138+D140+D144+D142+D146+D149</f>
        <v>718492</v>
      </c>
      <c r="E150" s="25">
        <v>96</v>
      </c>
      <c r="F150" s="67">
        <f>F130+F132+F135+F138+F140+F144+F142+F146+F149</f>
        <v>639589</v>
      </c>
      <c r="G150" s="31">
        <v>86</v>
      </c>
      <c r="H150" s="99">
        <f>H130+H132+H135+H138+H140+H144+H142+H146+H149</f>
        <v>812399</v>
      </c>
      <c r="I150" s="78">
        <f>I130+I132+I135+I138+I140+I144+I142+I146+I149</f>
        <v>805480</v>
      </c>
      <c r="J150" s="41">
        <v>99</v>
      </c>
      <c r="K150" s="78">
        <f>K130+K132+K135+K138+K140+K144+K142+K146+K149</f>
        <v>805480</v>
      </c>
      <c r="L150" s="100">
        <v>99</v>
      </c>
      <c r="M150" s="69">
        <f>M130+M132+M135+M138+M140+M144+M142+M146+M149</f>
        <v>1369145</v>
      </c>
      <c r="N150" s="67">
        <f>N130+N132+N135+N138+N140+N144+N142+N146+N149</f>
        <v>1364745</v>
      </c>
      <c r="O150" s="25">
        <v>100</v>
      </c>
      <c r="P150" s="67">
        <f>P130+P132+P135+P138+P140+P144+P142+P146+P149</f>
        <v>1364745</v>
      </c>
      <c r="Q150" s="94">
        <v>100</v>
      </c>
      <c r="R150" s="66">
        <f>R130+R132+R135+R138+R140+R142+R144+R146+R149</f>
        <v>1079189</v>
      </c>
      <c r="S150" s="71">
        <f>S130+S132+S135+S138+S140+S142+S144+S146+S149</f>
        <v>114666</v>
      </c>
      <c r="T150" s="25">
        <v>11</v>
      </c>
      <c r="U150" s="71">
        <f>U130+U132+U135+U138+U140+U142+U144+U146+U149</f>
        <v>0</v>
      </c>
      <c r="V150" s="94">
        <v>0</v>
      </c>
      <c r="W150" s="66">
        <f>W130+W132+W135+W138+W140+W142+W144+W146+W149</f>
        <v>544659</v>
      </c>
      <c r="X150" s="71">
        <f>X130+X132+X135+X138+X140+X142+X144+X146+X149</f>
        <v>0</v>
      </c>
      <c r="Y150" s="23">
        <f>(X150/W150)*100</f>
        <v>0</v>
      </c>
      <c r="Z150" s="71">
        <f>Z130+Z132+Z135+Z138+Z140+Z142+Z144+Z146+Z149</f>
        <v>0</v>
      </c>
      <c r="AA150" s="101">
        <v>0</v>
      </c>
    </row>
    <row r="151" spans="1:27" ht="25.5">
      <c r="A151" s="48"/>
      <c r="B151" s="12" t="s">
        <v>28</v>
      </c>
      <c r="C151" s="69"/>
      <c r="D151" s="67"/>
      <c r="E151" s="25"/>
      <c r="F151" s="67"/>
      <c r="G151" s="31"/>
      <c r="H151" s="53">
        <f>H133</f>
        <v>78903</v>
      </c>
      <c r="I151" s="54">
        <f>I133</f>
        <v>78903</v>
      </c>
      <c r="J151" s="17">
        <v>100</v>
      </c>
      <c r="K151" s="54">
        <f>K133</f>
        <v>78903</v>
      </c>
      <c r="L151" s="93">
        <v>100</v>
      </c>
      <c r="M151" s="71"/>
      <c r="N151" s="71"/>
      <c r="O151" s="25"/>
      <c r="P151" s="71"/>
      <c r="Q151" s="94"/>
      <c r="R151" s="66"/>
      <c r="S151" s="71"/>
      <c r="T151" s="25"/>
      <c r="U151" s="71"/>
      <c r="V151" s="94"/>
      <c r="W151" s="66"/>
      <c r="X151" s="71"/>
      <c r="Y151" s="23"/>
      <c r="Z151" s="71"/>
      <c r="AA151" s="101"/>
    </row>
    <row r="152" spans="1:27" ht="25.5">
      <c r="A152" s="48"/>
      <c r="B152" s="12" t="s">
        <v>29</v>
      </c>
      <c r="C152" s="72"/>
      <c r="D152" s="54"/>
      <c r="E152" s="83"/>
      <c r="F152" s="54"/>
      <c r="G152" s="96"/>
      <c r="H152" s="56"/>
      <c r="I152" s="59"/>
      <c r="J152" s="102"/>
      <c r="K152" s="59"/>
      <c r="L152" s="103"/>
      <c r="M152" s="53"/>
      <c r="N152" s="83"/>
      <c r="O152" s="83"/>
      <c r="P152" s="83"/>
      <c r="Q152" s="96"/>
      <c r="R152" s="53"/>
      <c r="S152" s="55"/>
      <c r="T152" s="83"/>
      <c r="U152" s="55"/>
      <c r="V152" s="96"/>
      <c r="W152" s="53">
        <f>W136+W147</f>
        <v>114666</v>
      </c>
      <c r="X152" s="55">
        <f>X136+X147</f>
        <v>0</v>
      </c>
      <c r="Y152" s="6">
        <v>0</v>
      </c>
      <c r="Z152" s="55">
        <f>Z136+Z147</f>
        <v>0</v>
      </c>
      <c r="AA152" s="93">
        <v>0</v>
      </c>
    </row>
    <row r="153" spans="1:27">
      <c r="A153" s="48"/>
      <c r="B153" s="12" t="s">
        <v>20</v>
      </c>
      <c r="C153" s="72">
        <f>C129+C131+C134+C137+C139+C141+C143+C145+C148</f>
        <v>746856</v>
      </c>
      <c r="D153" s="54">
        <f>D129+D131+D134+D137+D139+D141+D143+D145+D148</f>
        <v>718492</v>
      </c>
      <c r="E153" s="20">
        <v>96</v>
      </c>
      <c r="F153" s="54">
        <f>F129+F131+F134+F137+F139+F141+F143+F145+F148</f>
        <v>639589</v>
      </c>
      <c r="G153" s="29">
        <v>86</v>
      </c>
      <c r="H153" s="53">
        <f>H129+H131+H134+H137+H139+H141+H143+H145+H148</f>
        <v>733496</v>
      </c>
      <c r="I153" s="55">
        <f>I129+I131+I134+I137+I139+I141+I143+I145+I148</f>
        <v>726577</v>
      </c>
      <c r="J153" s="6">
        <v>99</v>
      </c>
      <c r="K153" s="55">
        <f>K129+K131+K134+K137+K139+K141+K143+K145+K148</f>
        <v>726577</v>
      </c>
      <c r="L153" s="48">
        <v>99</v>
      </c>
      <c r="M153" s="53">
        <f>M129+M131+M134+M137+M139+M141+M143+M145+M148</f>
        <v>1369145</v>
      </c>
      <c r="N153" s="55">
        <f>N129+N131+N134+N137+N139+N141+N143+N145+N148</f>
        <v>1364745</v>
      </c>
      <c r="O153" s="6">
        <v>100</v>
      </c>
      <c r="P153" s="55">
        <f>P129+P131+P134+P137+P139+P141+P143+P145+P148</f>
        <v>1364745</v>
      </c>
      <c r="Q153" s="48">
        <v>100</v>
      </c>
      <c r="R153" s="53">
        <f>R129+R131+R134+R137+R139+R141+R143+R145+R148</f>
        <v>1079189</v>
      </c>
      <c r="S153" s="55">
        <f>S129+S131+S134+S137+S139+S141+S143+S145+S148</f>
        <v>114666</v>
      </c>
      <c r="T153" s="6">
        <v>11</v>
      </c>
      <c r="U153" s="55">
        <f>U129+U131+U134+U137+U139+U141+U143+U145+U148</f>
        <v>0</v>
      </c>
      <c r="V153" s="48">
        <v>0</v>
      </c>
      <c r="W153" s="53">
        <f>W129+W131+W134+W137+W139+W141+W143+W145+W148</f>
        <v>429993</v>
      </c>
      <c r="X153" s="55">
        <f>X129+X131+X134+X137+X139+X141+X143+X145+X148</f>
        <v>0</v>
      </c>
      <c r="Y153" s="6">
        <v>0</v>
      </c>
      <c r="Z153" s="55">
        <f>Z129+Z131+Z134+Z137+Z139+Z141+Z143+Z145+Z148</f>
        <v>0</v>
      </c>
      <c r="AA153" s="93">
        <v>0</v>
      </c>
    </row>
    <row r="154" spans="1:27">
      <c r="A154" s="124" t="s">
        <v>136</v>
      </c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</row>
    <row r="155" spans="1:27">
      <c r="A155" s="73">
        <v>1</v>
      </c>
      <c r="B155" s="12" t="s">
        <v>76</v>
      </c>
      <c r="C155" s="19">
        <v>148380</v>
      </c>
      <c r="D155" s="20">
        <v>148380</v>
      </c>
      <c r="E155" s="104">
        <v>100</v>
      </c>
      <c r="F155" s="20">
        <v>148380</v>
      </c>
      <c r="G155" s="105">
        <v>100</v>
      </c>
      <c r="H155" s="19">
        <v>207897</v>
      </c>
      <c r="I155" s="20">
        <v>194796</v>
      </c>
      <c r="J155" s="104">
        <v>94</v>
      </c>
      <c r="K155" s="20">
        <v>194796</v>
      </c>
      <c r="L155" s="105">
        <v>94</v>
      </c>
      <c r="M155" s="19"/>
      <c r="N155" s="104"/>
      <c r="O155" s="104"/>
      <c r="P155" s="104"/>
      <c r="Q155" s="105"/>
      <c r="R155" s="19"/>
      <c r="S155" s="104"/>
      <c r="T155" s="104"/>
      <c r="U155" s="104"/>
      <c r="V155" s="105"/>
      <c r="W155" s="19"/>
      <c r="X155" s="104"/>
      <c r="Y155" s="104"/>
      <c r="Z155" s="104"/>
      <c r="AA155" s="106"/>
    </row>
    <row r="156" spans="1:27" ht="25.5">
      <c r="A156" s="73" t="s">
        <v>17</v>
      </c>
      <c r="B156" s="12" t="s">
        <v>28</v>
      </c>
      <c r="C156" s="19"/>
      <c r="D156" s="20"/>
      <c r="E156" s="104"/>
      <c r="F156" s="20"/>
      <c r="G156" s="105"/>
      <c r="H156" s="107">
        <v>31474</v>
      </c>
      <c r="I156" s="17">
        <v>31474</v>
      </c>
      <c r="J156" s="9">
        <v>100</v>
      </c>
      <c r="K156" s="17">
        <v>31474</v>
      </c>
      <c r="L156" s="7">
        <v>100</v>
      </c>
      <c r="M156" s="19"/>
      <c r="N156" s="104"/>
      <c r="O156" s="104"/>
      <c r="P156" s="104"/>
      <c r="Q156" s="105"/>
      <c r="R156" s="19"/>
      <c r="S156" s="104"/>
      <c r="T156" s="104"/>
      <c r="U156" s="104"/>
      <c r="V156" s="105"/>
      <c r="W156" s="19"/>
      <c r="X156" s="104"/>
      <c r="Y156" s="104"/>
      <c r="Z156" s="104"/>
      <c r="AA156" s="106"/>
    </row>
    <row r="157" spans="1:27">
      <c r="A157" s="48" t="s">
        <v>19</v>
      </c>
      <c r="B157" s="12" t="s">
        <v>20</v>
      </c>
      <c r="C157" s="53">
        <v>400600</v>
      </c>
      <c r="D157" s="54">
        <v>428422</v>
      </c>
      <c r="E157" s="20">
        <v>107</v>
      </c>
      <c r="F157" s="54">
        <v>396948</v>
      </c>
      <c r="G157" s="48">
        <v>99</v>
      </c>
      <c r="H157" s="53"/>
      <c r="I157" s="54"/>
      <c r="J157" s="20"/>
      <c r="K157" s="6"/>
      <c r="L157" s="48"/>
      <c r="M157" s="53"/>
      <c r="N157" s="54"/>
      <c r="O157" s="20"/>
      <c r="P157" s="6"/>
      <c r="Q157" s="48"/>
      <c r="R157" s="53"/>
      <c r="S157" s="54"/>
      <c r="T157" s="20"/>
      <c r="U157" s="6"/>
      <c r="V157" s="48"/>
      <c r="W157" s="53">
        <v>31946</v>
      </c>
      <c r="X157" s="54">
        <v>0</v>
      </c>
      <c r="Y157" s="20">
        <v>0</v>
      </c>
      <c r="Z157" s="6">
        <v>0</v>
      </c>
      <c r="AA157" s="93">
        <v>0</v>
      </c>
    </row>
    <row r="158" spans="1:27">
      <c r="A158" s="48" t="s">
        <v>21</v>
      </c>
      <c r="B158" s="21" t="s">
        <v>137</v>
      </c>
      <c r="C158" s="66">
        <v>400600</v>
      </c>
      <c r="D158" s="67">
        <v>428422</v>
      </c>
      <c r="E158" s="25">
        <v>107</v>
      </c>
      <c r="F158" s="67">
        <v>396948</v>
      </c>
      <c r="G158" s="96">
        <v>99</v>
      </c>
      <c r="H158" s="108">
        <v>31474</v>
      </c>
      <c r="I158" s="23">
        <v>31474</v>
      </c>
      <c r="J158" s="14">
        <v>100</v>
      </c>
      <c r="K158" s="23">
        <v>31474</v>
      </c>
      <c r="L158" s="15">
        <v>100</v>
      </c>
      <c r="M158" s="66"/>
      <c r="N158" s="67"/>
      <c r="O158" s="25"/>
      <c r="P158" s="83"/>
      <c r="Q158" s="96"/>
      <c r="R158" s="66"/>
      <c r="S158" s="67"/>
      <c r="T158" s="25"/>
      <c r="U158" s="83"/>
      <c r="V158" s="96"/>
      <c r="W158" s="66">
        <v>31946</v>
      </c>
      <c r="X158" s="67">
        <v>0</v>
      </c>
      <c r="Y158" s="25">
        <v>0</v>
      </c>
      <c r="Z158" s="83">
        <v>0</v>
      </c>
      <c r="AA158" s="95">
        <v>0</v>
      </c>
    </row>
    <row r="159" spans="1:27" ht="25.5">
      <c r="A159" s="73" t="s">
        <v>23</v>
      </c>
      <c r="B159" s="12" t="s">
        <v>28</v>
      </c>
      <c r="C159" s="66"/>
      <c r="D159" s="67"/>
      <c r="E159" s="25"/>
      <c r="F159" s="67"/>
      <c r="G159" s="96"/>
      <c r="H159" s="107">
        <v>6445</v>
      </c>
      <c r="I159" s="17">
        <v>6445</v>
      </c>
      <c r="J159" s="9">
        <v>100</v>
      </c>
      <c r="K159" s="17">
        <v>6445</v>
      </c>
      <c r="L159" s="7">
        <v>100</v>
      </c>
      <c r="M159" s="66"/>
      <c r="N159" s="67"/>
      <c r="O159" s="25"/>
      <c r="P159" s="83"/>
      <c r="Q159" s="96"/>
      <c r="R159" s="66"/>
      <c r="S159" s="67"/>
      <c r="T159" s="25"/>
      <c r="U159" s="83"/>
      <c r="V159" s="96"/>
      <c r="W159" s="66"/>
      <c r="X159" s="67"/>
      <c r="Y159" s="25"/>
      <c r="Z159" s="83"/>
      <c r="AA159" s="95"/>
    </row>
    <row r="160" spans="1:27">
      <c r="A160" s="48" t="s">
        <v>24</v>
      </c>
      <c r="B160" s="12" t="s">
        <v>20</v>
      </c>
      <c r="C160" s="53">
        <v>405500</v>
      </c>
      <c r="D160" s="54">
        <v>410783</v>
      </c>
      <c r="E160" s="6">
        <v>101</v>
      </c>
      <c r="F160" s="54">
        <v>404338</v>
      </c>
      <c r="G160" s="48">
        <v>100</v>
      </c>
      <c r="H160" s="53"/>
      <c r="I160" s="6"/>
      <c r="J160" s="6"/>
      <c r="K160" s="6"/>
      <c r="L160" s="48"/>
      <c r="M160" s="53">
        <v>22000</v>
      </c>
      <c r="N160" s="54">
        <v>21988</v>
      </c>
      <c r="O160" s="6">
        <v>100</v>
      </c>
      <c r="P160" s="54">
        <v>21988</v>
      </c>
      <c r="Q160" s="48">
        <v>100</v>
      </c>
      <c r="R160" s="53"/>
      <c r="S160" s="6"/>
      <c r="T160" s="6"/>
      <c r="U160" s="6"/>
      <c r="V160" s="48"/>
      <c r="W160" s="53"/>
      <c r="X160" s="6"/>
      <c r="Y160" s="6"/>
      <c r="Z160" s="6"/>
      <c r="AA160" s="93"/>
    </row>
    <row r="161" spans="1:27">
      <c r="A161" s="48" t="s">
        <v>33</v>
      </c>
      <c r="B161" s="36" t="s">
        <v>138</v>
      </c>
      <c r="C161" s="66">
        <v>405500</v>
      </c>
      <c r="D161" s="67">
        <v>410783</v>
      </c>
      <c r="E161" s="83">
        <v>101</v>
      </c>
      <c r="F161" s="67">
        <v>404338</v>
      </c>
      <c r="G161" s="96">
        <v>100</v>
      </c>
      <c r="H161" s="108">
        <v>6445</v>
      </c>
      <c r="I161" s="23">
        <v>6445</v>
      </c>
      <c r="J161" s="14">
        <v>100</v>
      </c>
      <c r="K161" s="23">
        <v>6445</v>
      </c>
      <c r="L161" s="15">
        <v>100</v>
      </c>
      <c r="M161" s="66">
        <v>22000</v>
      </c>
      <c r="N161" s="67">
        <v>21988</v>
      </c>
      <c r="O161" s="83">
        <v>100</v>
      </c>
      <c r="P161" s="67">
        <v>21988</v>
      </c>
      <c r="Q161" s="96">
        <v>100</v>
      </c>
      <c r="R161" s="66"/>
      <c r="S161" s="83"/>
      <c r="T161" s="83"/>
      <c r="U161" s="83"/>
      <c r="V161" s="96"/>
      <c r="W161" s="66"/>
      <c r="X161" s="83"/>
      <c r="Y161" s="83"/>
      <c r="Z161" s="83"/>
      <c r="AA161" s="95"/>
    </row>
    <row r="162" spans="1:27" ht="25.5">
      <c r="A162" s="48" t="s">
        <v>41</v>
      </c>
      <c r="B162" s="12" t="s">
        <v>28</v>
      </c>
      <c r="C162" s="66"/>
      <c r="D162" s="67"/>
      <c r="E162" s="83"/>
      <c r="F162" s="67"/>
      <c r="G162" s="96"/>
      <c r="H162" s="107">
        <v>87589</v>
      </c>
      <c r="I162" s="17">
        <v>87589</v>
      </c>
      <c r="J162" s="9">
        <v>100</v>
      </c>
      <c r="K162" s="17">
        <v>87589</v>
      </c>
      <c r="L162" s="7">
        <v>100</v>
      </c>
      <c r="M162" s="66"/>
      <c r="N162" s="67"/>
      <c r="O162" s="83"/>
      <c r="P162" s="67"/>
      <c r="Q162" s="96"/>
      <c r="R162" s="66"/>
      <c r="S162" s="83"/>
      <c r="T162" s="83"/>
      <c r="U162" s="83"/>
      <c r="V162" s="96"/>
      <c r="W162" s="66"/>
      <c r="X162" s="83"/>
      <c r="Y162" s="83"/>
      <c r="Z162" s="83"/>
      <c r="AA162" s="95"/>
    </row>
    <row r="163" spans="1:27" ht="25.5">
      <c r="A163" s="48" t="s">
        <v>42</v>
      </c>
      <c r="B163" s="12" t="s">
        <v>18</v>
      </c>
      <c r="C163" s="53"/>
      <c r="D163" s="6"/>
      <c r="E163" s="6"/>
      <c r="F163" s="6"/>
      <c r="G163" s="48"/>
      <c r="H163" s="53"/>
      <c r="I163" s="6"/>
      <c r="J163" s="6"/>
      <c r="K163" s="6"/>
      <c r="L163" s="48"/>
      <c r="M163" s="53"/>
      <c r="N163" s="6"/>
      <c r="O163" s="6"/>
      <c r="P163" s="6"/>
      <c r="Q163" s="48"/>
      <c r="R163" s="53">
        <v>533382</v>
      </c>
      <c r="S163" s="6">
        <v>0</v>
      </c>
      <c r="T163" s="6">
        <v>0</v>
      </c>
      <c r="U163" s="54">
        <v>533382</v>
      </c>
      <c r="V163" s="48">
        <v>100</v>
      </c>
      <c r="W163" s="53"/>
      <c r="X163" s="6"/>
      <c r="Y163" s="6"/>
      <c r="Z163" s="6"/>
      <c r="AA163" s="93"/>
    </row>
    <row r="164" spans="1:27">
      <c r="A164" s="48" t="s">
        <v>127</v>
      </c>
      <c r="B164" s="12" t="s">
        <v>20</v>
      </c>
      <c r="C164" s="53">
        <v>420300</v>
      </c>
      <c r="D164" s="54">
        <v>500126</v>
      </c>
      <c r="E164" s="6">
        <v>119</v>
      </c>
      <c r="F164" s="54">
        <v>412537</v>
      </c>
      <c r="G164" s="48">
        <v>98</v>
      </c>
      <c r="H164" s="53"/>
      <c r="I164" s="6"/>
      <c r="J164" s="6"/>
      <c r="K164" s="6"/>
      <c r="L164" s="48"/>
      <c r="M164" s="53">
        <v>615019</v>
      </c>
      <c r="N164" s="54">
        <v>533382</v>
      </c>
      <c r="O164" s="6">
        <v>87</v>
      </c>
      <c r="P164" s="6">
        <v>0</v>
      </c>
      <c r="Q164" s="48">
        <v>0</v>
      </c>
      <c r="R164" s="53"/>
      <c r="S164" s="6"/>
      <c r="T164" s="6"/>
      <c r="U164" s="6"/>
      <c r="V164" s="48"/>
      <c r="W164" s="53"/>
      <c r="X164" s="6"/>
      <c r="Y164" s="6"/>
      <c r="Z164" s="6"/>
      <c r="AA164" s="93"/>
    </row>
    <row r="165" spans="1:27">
      <c r="A165" s="48" t="s">
        <v>139</v>
      </c>
      <c r="B165" s="21" t="s">
        <v>140</v>
      </c>
      <c r="C165" s="66">
        <f>C163+C164</f>
        <v>420300</v>
      </c>
      <c r="D165" s="67">
        <f>D163+D164</f>
        <v>500126</v>
      </c>
      <c r="E165" s="83">
        <v>119</v>
      </c>
      <c r="F165" s="67">
        <f>F163+F164</f>
        <v>412537</v>
      </c>
      <c r="G165" s="96">
        <v>98</v>
      </c>
      <c r="H165" s="108">
        <v>87589</v>
      </c>
      <c r="I165" s="23">
        <v>87589</v>
      </c>
      <c r="J165" s="14">
        <v>100</v>
      </c>
      <c r="K165" s="23">
        <v>87589</v>
      </c>
      <c r="L165" s="15">
        <v>100</v>
      </c>
      <c r="M165" s="66">
        <f>M163+M164</f>
        <v>615019</v>
      </c>
      <c r="N165" s="67">
        <f>N163+N164</f>
        <v>533382</v>
      </c>
      <c r="O165" s="83">
        <v>87</v>
      </c>
      <c r="P165" s="67">
        <f>P163+P164</f>
        <v>0</v>
      </c>
      <c r="Q165" s="96">
        <v>0</v>
      </c>
      <c r="R165" s="66">
        <f>R163+R164</f>
        <v>533382</v>
      </c>
      <c r="S165" s="67">
        <f>S163+S164</f>
        <v>0</v>
      </c>
      <c r="T165" s="83">
        <v>0</v>
      </c>
      <c r="U165" s="67">
        <f>U163+U164</f>
        <v>533382</v>
      </c>
      <c r="V165" s="96">
        <v>100</v>
      </c>
      <c r="W165" s="66"/>
      <c r="X165" s="83"/>
      <c r="Y165" s="83"/>
      <c r="Z165" s="83"/>
      <c r="AA165" s="95"/>
    </row>
    <row r="166" spans="1:27">
      <c r="A166" s="48" t="s">
        <v>44</v>
      </c>
      <c r="B166" s="12" t="s">
        <v>20</v>
      </c>
      <c r="C166" s="53">
        <v>453800</v>
      </c>
      <c r="D166" s="54">
        <v>416566</v>
      </c>
      <c r="E166" s="6">
        <v>92</v>
      </c>
      <c r="F166" s="54">
        <v>416566</v>
      </c>
      <c r="G166" s="48">
        <v>92</v>
      </c>
      <c r="H166" s="53"/>
      <c r="I166" s="6"/>
      <c r="J166" s="6"/>
      <c r="K166" s="6"/>
      <c r="L166" s="48"/>
      <c r="M166" s="53"/>
      <c r="N166" s="6"/>
      <c r="O166" s="6"/>
      <c r="P166" s="6"/>
      <c r="Q166" s="48"/>
      <c r="R166" s="53">
        <v>106030</v>
      </c>
      <c r="S166" s="6">
        <v>0</v>
      </c>
      <c r="T166" s="6">
        <v>0</v>
      </c>
      <c r="U166" s="6">
        <v>0</v>
      </c>
      <c r="V166" s="48">
        <v>0</v>
      </c>
      <c r="W166" s="53"/>
      <c r="X166" s="6"/>
      <c r="Y166" s="6"/>
      <c r="Z166" s="6"/>
      <c r="AA166" s="93"/>
    </row>
    <row r="167" spans="1:27">
      <c r="A167" s="48" t="s">
        <v>45</v>
      </c>
      <c r="B167" s="21" t="s">
        <v>141</v>
      </c>
      <c r="C167" s="66">
        <v>453800</v>
      </c>
      <c r="D167" s="67">
        <v>416566</v>
      </c>
      <c r="E167" s="83">
        <v>92</v>
      </c>
      <c r="F167" s="67">
        <v>416566</v>
      </c>
      <c r="G167" s="96">
        <v>92</v>
      </c>
      <c r="H167" s="66"/>
      <c r="I167" s="83"/>
      <c r="J167" s="83"/>
      <c r="K167" s="83"/>
      <c r="L167" s="96"/>
      <c r="M167" s="66"/>
      <c r="N167" s="83"/>
      <c r="O167" s="83"/>
      <c r="P167" s="83"/>
      <c r="Q167" s="96"/>
      <c r="R167" s="66">
        <v>106030</v>
      </c>
      <c r="S167" s="83">
        <v>0</v>
      </c>
      <c r="T167" s="83">
        <v>0</v>
      </c>
      <c r="U167" s="67">
        <v>0</v>
      </c>
      <c r="V167" s="96">
        <v>0</v>
      </c>
      <c r="W167" s="66"/>
      <c r="X167" s="83"/>
      <c r="Y167" s="83"/>
      <c r="Z167" s="83"/>
      <c r="AA167" s="95"/>
    </row>
    <row r="168" spans="1:27">
      <c r="A168" s="48" t="s">
        <v>48</v>
      </c>
      <c r="B168" s="12" t="s">
        <v>20</v>
      </c>
      <c r="C168" s="53">
        <v>400000</v>
      </c>
      <c r="D168" s="54">
        <v>381344</v>
      </c>
      <c r="E168" s="6">
        <v>95</v>
      </c>
      <c r="F168" s="54">
        <v>381344</v>
      </c>
      <c r="G168" s="48">
        <v>95</v>
      </c>
      <c r="H168" s="53"/>
      <c r="I168" s="6"/>
      <c r="J168" s="6"/>
      <c r="K168" s="6"/>
      <c r="L168" s="48"/>
      <c r="M168" s="53"/>
      <c r="N168" s="6"/>
      <c r="O168" s="6"/>
      <c r="P168" s="6"/>
      <c r="Q168" s="48"/>
      <c r="R168" s="53"/>
      <c r="S168" s="6"/>
      <c r="T168" s="6"/>
      <c r="U168" s="6"/>
      <c r="V168" s="48"/>
      <c r="W168" s="53"/>
      <c r="X168" s="6"/>
      <c r="Y168" s="6"/>
      <c r="Z168" s="6"/>
      <c r="AA168" s="93"/>
    </row>
    <row r="169" spans="1:27">
      <c r="A169" s="48" t="s">
        <v>49</v>
      </c>
      <c r="B169" s="21" t="s">
        <v>142</v>
      </c>
      <c r="C169" s="66">
        <v>400000</v>
      </c>
      <c r="D169" s="67">
        <v>381344</v>
      </c>
      <c r="E169" s="83">
        <v>95</v>
      </c>
      <c r="F169" s="67">
        <v>381344</v>
      </c>
      <c r="G169" s="96">
        <v>95</v>
      </c>
      <c r="H169" s="66"/>
      <c r="I169" s="83"/>
      <c r="J169" s="83"/>
      <c r="K169" s="83"/>
      <c r="L169" s="96"/>
      <c r="M169" s="66"/>
      <c r="N169" s="83"/>
      <c r="O169" s="83"/>
      <c r="P169" s="83"/>
      <c r="Q169" s="96"/>
      <c r="R169" s="66"/>
      <c r="S169" s="83"/>
      <c r="T169" s="83"/>
      <c r="U169" s="83"/>
      <c r="V169" s="96"/>
      <c r="W169" s="66"/>
      <c r="X169" s="83"/>
      <c r="Y169" s="83"/>
      <c r="Z169" s="83"/>
      <c r="AA169" s="95"/>
    </row>
    <row r="170" spans="1:27" ht="25.5">
      <c r="A170" s="90" t="s">
        <v>51</v>
      </c>
      <c r="B170" s="12" t="s">
        <v>28</v>
      </c>
      <c r="C170" s="66"/>
      <c r="D170" s="67"/>
      <c r="E170" s="83"/>
      <c r="F170" s="67"/>
      <c r="G170" s="96"/>
      <c r="H170" s="69">
        <v>56978</v>
      </c>
      <c r="I170" s="67">
        <v>56978</v>
      </c>
      <c r="J170" s="83">
        <v>100</v>
      </c>
      <c r="K170" s="67">
        <v>56978</v>
      </c>
      <c r="L170" s="96">
        <v>100</v>
      </c>
      <c r="M170" s="66"/>
      <c r="N170" s="83"/>
      <c r="O170" s="83"/>
      <c r="P170" s="83"/>
      <c r="Q170" s="96"/>
      <c r="R170" s="66"/>
      <c r="S170" s="83"/>
      <c r="T170" s="83"/>
      <c r="U170" s="83"/>
      <c r="V170" s="96"/>
      <c r="W170" s="66"/>
      <c r="X170" s="83"/>
      <c r="Y170" s="83"/>
      <c r="Z170" s="83"/>
      <c r="AA170" s="95"/>
    </row>
    <row r="171" spans="1:27">
      <c r="A171" s="48" t="s">
        <v>52</v>
      </c>
      <c r="B171" s="12" t="s">
        <v>20</v>
      </c>
      <c r="C171" s="53">
        <v>386300</v>
      </c>
      <c r="D171" s="54">
        <v>443243</v>
      </c>
      <c r="E171" s="6">
        <v>115</v>
      </c>
      <c r="F171" s="54">
        <v>386265</v>
      </c>
      <c r="G171" s="48">
        <v>100</v>
      </c>
      <c r="H171" s="53">
        <v>319000</v>
      </c>
      <c r="I171" s="54">
        <v>250435</v>
      </c>
      <c r="J171" s="6">
        <v>79</v>
      </c>
      <c r="K171" s="54">
        <v>250435</v>
      </c>
      <c r="L171" s="48">
        <v>79</v>
      </c>
      <c r="M171" s="53"/>
      <c r="N171" s="6"/>
      <c r="O171" s="6"/>
      <c r="P171" s="6"/>
      <c r="Q171" s="48"/>
      <c r="R171" s="53"/>
      <c r="S171" s="6"/>
      <c r="T171" s="6"/>
      <c r="U171" s="6"/>
      <c r="V171" s="48"/>
      <c r="W171" s="53"/>
      <c r="X171" s="6"/>
      <c r="Y171" s="6"/>
      <c r="Z171" s="6"/>
      <c r="AA171" s="93"/>
    </row>
    <row r="172" spans="1:27">
      <c r="A172" s="48" t="s">
        <v>83</v>
      </c>
      <c r="B172" s="21" t="s">
        <v>143</v>
      </c>
      <c r="C172" s="66">
        <v>386300</v>
      </c>
      <c r="D172" s="67">
        <v>443243</v>
      </c>
      <c r="E172" s="83">
        <v>115</v>
      </c>
      <c r="F172" s="67">
        <v>386265</v>
      </c>
      <c r="G172" s="96">
        <v>100</v>
      </c>
      <c r="H172" s="69">
        <f>H170+H171</f>
        <v>375978</v>
      </c>
      <c r="I172" s="67">
        <f>I170+I171</f>
        <v>307413</v>
      </c>
      <c r="J172" s="83">
        <v>82</v>
      </c>
      <c r="K172" s="67">
        <f>K170+K171</f>
        <v>307413</v>
      </c>
      <c r="L172" s="96">
        <v>82</v>
      </c>
      <c r="M172" s="66"/>
      <c r="N172" s="83"/>
      <c r="O172" s="83"/>
      <c r="P172" s="83"/>
      <c r="Q172" s="96"/>
      <c r="R172" s="66"/>
      <c r="S172" s="83"/>
      <c r="T172" s="83"/>
      <c r="U172" s="83"/>
      <c r="V172" s="96"/>
      <c r="W172" s="66"/>
      <c r="X172" s="83"/>
      <c r="Y172" s="83"/>
      <c r="Z172" s="83"/>
      <c r="AA172" s="95"/>
    </row>
    <row r="173" spans="1:27" ht="25.5">
      <c r="A173" s="73" t="s">
        <v>54</v>
      </c>
      <c r="B173" s="12" t="s">
        <v>28</v>
      </c>
      <c r="C173" s="80"/>
      <c r="D173" s="78"/>
      <c r="E173" s="3"/>
      <c r="F173" s="78"/>
      <c r="G173" s="109"/>
      <c r="H173" s="110">
        <v>180211</v>
      </c>
      <c r="I173" s="54">
        <v>180211</v>
      </c>
      <c r="J173" s="6">
        <v>100</v>
      </c>
      <c r="K173" s="54">
        <v>180211</v>
      </c>
      <c r="L173" s="73">
        <v>100</v>
      </c>
      <c r="M173" s="80"/>
      <c r="N173" s="3"/>
      <c r="O173" s="3"/>
      <c r="P173" s="3"/>
      <c r="Q173" s="109"/>
      <c r="R173" s="80"/>
      <c r="S173" s="3"/>
      <c r="T173" s="3"/>
      <c r="U173" s="3"/>
      <c r="V173" s="109"/>
      <c r="W173" s="80"/>
      <c r="X173" s="3"/>
      <c r="Y173" s="3"/>
      <c r="Z173" s="3"/>
      <c r="AA173" s="111"/>
    </row>
    <row r="174" spans="1:27">
      <c r="A174" s="11" t="s">
        <v>55</v>
      </c>
      <c r="B174" s="42" t="s">
        <v>20</v>
      </c>
      <c r="C174" s="76">
        <v>414500</v>
      </c>
      <c r="D174" s="74">
        <v>594339</v>
      </c>
      <c r="E174" s="11">
        <v>143</v>
      </c>
      <c r="F174" s="74">
        <v>414128</v>
      </c>
      <c r="G174" s="73">
        <v>100</v>
      </c>
      <c r="H174" s="110"/>
      <c r="I174" s="11"/>
      <c r="J174" s="11"/>
      <c r="K174" s="11"/>
      <c r="L174" s="73"/>
      <c r="M174" s="76"/>
      <c r="N174" s="11"/>
      <c r="O174" s="11"/>
      <c r="P174" s="11"/>
      <c r="Q174" s="73"/>
      <c r="R174" s="76"/>
      <c r="S174" s="11"/>
      <c r="T174" s="11"/>
      <c r="U174" s="11"/>
      <c r="V174" s="73"/>
      <c r="W174" s="76"/>
      <c r="X174" s="11"/>
      <c r="Y174" s="11"/>
      <c r="Z174" s="11"/>
      <c r="AA174" s="112"/>
    </row>
    <row r="175" spans="1:27">
      <c r="A175" s="6" t="s">
        <v>56</v>
      </c>
      <c r="B175" s="21" t="s">
        <v>144</v>
      </c>
      <c r="C175" s="66">
        <v>414500</v>
      </c>
      <c r="D175" s="67">
        <v>594339</v>
      </c>
      <c r="E175" s="83">
        <v>143</v>
      </c>
      <c r="F175" s="67">
        <v>414128</v>
      </c>
      <c r="G175" s="95">
        <v>100</v>
      </c>
      <c r="H175" s="66">
        <v>180211</v>
      </c>
      <c r="I175" s="67">
        <v>180211</v>
      </c>
      <c r="J175" s="83">
        <v>100</v>
      </c>
      <c r="K175" s="67">
        <v>180211</v>
      </c>
      <c r="L175" s="95">
        <v>100</v>
      </c>
      <c r="M175" s="71"/>
      <c r="N175" s="83"/>
      <c r="O175" s="83"/>
      <c r="P175" s="83"/>
      <c r="Q175" s="96"/>
      <c r="R175" s="66"/>
      <c r="S175" s="83"/>
      <c r="T175" s="83"/>
      <c r="U175" s="83"/>
      <c r="V175" s="96"/>
      <c r="W175" s="66"/>
      <c r="X175" s="83"/>
      <c r="Y175" s="83"/>
      <c r="Z175" s="83"/>
      <c r="AA175" s="95"/>
    </row>
    <row r="176" spans="1:27">
      <c r="A176" s="6" t="s">
        <v>58</v>
      </c>
      <c r="B176" s="12" t="s">
        <v>20</v>
      </c>
      <c r="C176" s="53">
        <v>689835</v>
      </c>
      <c r="D176" s="54">
        <v>442976</v>
      </c>
      <c r="E176" s="6">
        <v>64</v>
      </c>
      <c r="F176" s="54">
        <v>442976</v>
      </c>
      <c r="G176" s="93">
        <v>64</v>
      </c>
      <c r="H176" s="53"/>
      <c r="I176" s="6"/>
      <c r="J176" s="6"/>
      <c r="K176" s="6"/>
      <c r="L176" s="93"/>
      <c r="M176" s="55"/>
      <c r="N176" s="6"/>
      <c r="O176" s="6"/>
      <c r="P176" s="6"/>
      <c r="Q176" s="48"/>
      <c r="R176" s="53">
        <v>150000</v>
      </c>
      <c r="S176" s="6">
        <v>0</v>
      </c>
      <c r="T176" s="6">
        <v>0</v>
      </c>
      <c r="U176" s="6">
        <v>0</v>
      </c>
      <c r="V176" s="48">
        <v>0</v>
      </c>
      <c r="W176" s="53">
        <v>215930</v>
      </c>
      <c r="X176" s="6">
        <v>0</v>
      </c>
      <c r="Y176" s="6">
        <v>0</v>
      </c>
      <c r="Z176" s="6">
        <v>0</v>
      </c>
      <c r="AA176" s="93">
        <v>0</v>
      </c>
    </row>
    <row r="177" spans="1:27">
      <c r="A177" s="6" t="s">
        <v>59</v>
      </c>
      <c r="B177" s="21" t="s">
        <v>145</v>
      </c>
      <c r="C177" s="66">
        <v>689835</v>
      </c>
      <c r="D177" s="67">
        <v>442976</v>
      </c>
      <c r="E177" s="83">
        <v>64</v>
      </c>
      <c r="F177" s="67">
        <v>442976</v>
      </c>
      <c r="G177" s="95">
        <v>64</v>
      </c>
      <c r="H177" s="66"/>
      <c r="I177" s="83"/>
      <c r="J177" s="83"/>
      <c r="K177" s="83"/>
      <c r="L177" s="95"/>
      <c r="M177" s="71"/>
      <c r="N177" s="83"/>
      <c r="O177" s="83"/>
      <c r="P177" s="83"/>
      <c r="Q177" s="96"/>
      <c r="R177" s="66">
        <v>150000</v>
      </c>
      <c r="S177" s="67">
        <v>0</v>
      </c>
      <c r="T177" s="83">
        <v>0</v>
      </c>
      <c r="U177" s="67">
        <v>0</v>
      </c>
      <c r="V177" s="96">
        <v>0</v>
      </c>
      <c r="W177" s="66">
        <v>215930</v>
      </c>
      <c r="X177" s="83">
        <v>0</v>
      </c>
      <c r="Y177" s="83">
        <v>0</v>
      </c>
      <c r="Z177" s="83">
        <v>0</v>
      </c>
      <c r="AA177" s="95">
        <v>0</v>
      </c>
    </row>
    <row r="178" spans="1:27">
      <c r="A178" s="6" t="s">
        <v>62</v>
      </c>
      <c r="B178" s="12" t="s">
        <v>20</v>
      </c>
      <c r="C178" s="53">
        <v>339400</v>
      </c>
      <c r="D178" s="54">
        <v>300793</v>
      </c>
      <c r="E178" s="6">
        <v>89</v>
      </c>
      <c r="F178" s="54">
        <v>300793</v>
      </c>
      <c r="G178" s="93">
        <v>89</v>
      </c>
      <c r="H178" s="53"/>
      <c r="I178" s="6"/>
      <c r="J178" s="6"/>
      <c r="K178" s="6"/>
      <c r="L178" s="93"/>
      <c r="M178" s="55"/>
      <c r="N178" s="6"/>
      <c r="O178" s="6"/>
      <c r="P178" s="6"/>
      <c r="Q178" s="48"/>
      <c r="R178" s="53"/>
      <c r="S178" s="6"/>
      <c r="T178" s="6"/>
      <c r="U178" s="6"/>
      <c r="V178" s="48"/>
      <c r="W178" s="53"/>
      <c r="X178" s="6"/>
      <c r="Y178" s="6"/>
      <c r="Z178" s="6"/>
      <c r="AA178" s="93"/>
    </row>
    <row r="179" spans="1:27">
      <c r="A179" s="6" t="s">
        <v>63</v>
      </c>
      <c r="B179" s="21" t="s">
        <v>146</v>
      </c>
      <c r="C179" s="66">
        <v>339400</v>
      </c>
      <c r="D179" s="67">
        <v>300793</v>
      </c>
      <c r="E179" s="83">
        <v>89</v>
      </c>
      <c r="F179" s="67">
        <v>300793</v>
      </c>
      <c r="G179" s="95">
        <v>89</v>
      </c>
      <c r="H179" s="66"/>
      <c r="I179" s="83"/>
      <c r="J179" s="83"/>
      <c r="K179" s="83"/>
      <c r="L179" s="95"/>
      <c r="M179" s="71"/>
      <c r="N179" s="83"/>
      <c r="O179" s="83"/>
      <c r="P179" s="83"/>
      <c r="Q179" s="96"/>
      <c r="R179" s="66"/>
      <c r="S179" s="83"/>
      <c r="T179" s="83"/>
      <c r="U179" s="83"/>
      <c r="V179" s="96"/>
      <c r="W179" s="66"/>
      <c r="X179" s="83"/>
      <c r="Y179" s="83"/>
      <c r="Z179" s="83"/>
      <c r="AA179" s="95"/>
    </row>
    <row r="180" spans="1:27">
      <c r="A180" s="6" t="s">
        <v>66</v>
      </c>
      <c r="B180" s="12" t="s">
        <v>20</v>
      </c>
      <c r="C180" s="53">
        <v>307700</v>
      </c>
      <c r="D180" s="54">
        <v>299343</v>
      </c>
      <c r="E180" s="6">
        <v>97</v>
      </c>
      <c r="F180" s="54">
        <v>299343</v>
      </c>
      <c r="G180" s="93">
        <v>97</v>
      </c>
      <c r="H180" s="53"/>
      <c r="I180" s="6"/>
      <c r="J180" s="6"/>
      <c r="K180" s="6"/>
      <c r="L180" s="93"/>
      <c r="M180" s="55"/>
      <c r="N180" s="6"/>
      <c r="O180" s="6"/>
      <c r="P180" s="6"/>
      <c r="Q180" s="48"/>
      <c r="R180" s="53"/>
      <c r="S180" s="6"/>
      <c r="T180" s="6"/>
      <c r="U180" s="6"/>
      <c r="V180" s="48"/>
      <c r="W180" s="53"/>
      <c r="X180" s="6"/>
      <c r="Y180" s="6"/>
      <c r="Z180" s="6"/>
      <c r="AA180" s="93"/>
    </row>
    <row r="181" spans="1:27">
      <c r="A181" s="6" t="s">
        <v>67</v>
      </c>
      <c r="B181" s="21" t="s">
        <v>147</v>
      </c>
      <c r="C181" s="66">
        <v>307700</v>
      </c>
      <c r="D181" s="67">
        <v>299343</v>
      </c>
      <c r="E181" s="83">
        <v>97</v>
      </c>
      <c r="F181" s="67">
        <v>299343</v>
      </c>
      <c r="G181" s="95">
        <v>97</v>
      </c>
      <c r="H181" s="66"/>
      <c r="I181" s="83"/>
      <c r="J181" s="83"/>
      <c r="K181" s="83"/>
      <c r="L181" s="95"/>
      <c r="M181" s="71"/>
      <c r="N181" s="83"/>
      <c r="O181" s="83"/>
      <c r="P181" s="83"/>
      <c r="Q181" s="96"/>
      <c r="R181" s="66"/>
      <c r="S181" s="83"/>
      <c r="T181" s="83"/>
      <c r="U181" s="83"/>
      <c r="V181" s="96"/>
      <c r="W181" s="66"/>
      <c r="X181" s="83"/>
      <c r="Y181" s="83"/>
      <c r="Z181" s="83"/>
      <c r="AA181" s="95"/>
    </row>
    <row r="182" spans="1:27">
      <c r="A182" s="48" t="s">
        <v>69</v>
      </c>
      <c r="B182" s="12" t="s">
        <v>20</v>
      </c>
      <c r="C182" s="56"/>
      <c r="D182" s="57"/>
      <c r="E182" s="58"/>
      <c r="F182" s="57"/>
      <c r="G182" s="113"/>
      <c r="H182" s="56">
        <v>280000</v>
      </c>
      <c r="I182" s="57">
        <v>262784</v>
      </c>
      <c r="J182" s="58">
        <v>94</v>
      </c>
      <c r="K182" s="57">
        <v>262784</v>
      </c>
      <c r="L182" s="113">
        <v>94</v>
      </c>
      <c r="M182" s="53"/>
      <c r="N182" s="6"/>
      <c r="O182" s="6"/>
      <c r="P182" s="6"/>
      <c r="Q182" s="48"/>
      <c r="R182" s="56"/>
      <c r="S182" s="58"/>
      <c r="T182" s="58"/>
      <c r="U182" s="58"/>
      <c r="V182" s="113"/>
      <c r="W182" s="56">
        <v>38000</v>
      </c>
      <c r="X182" s="58">
        <v>0</v>
      </c>
      <c r="Y182" s="58">
        <v>0</v>
      </c>
      <c r="Z182" s="58">
        <v>0</v>
      </c>
      <c r="AA182" s="120">
        <v>0</v>
      </c>
    </row>
    <row r="183" spans="1:27">
      <c r="A183" s="48" t="s">
        <v>70</v>
      </c>
      <c r="B183" s="21" t="s">
        <v>148</v>
      </c>
      <c r="C183" s="66"/>
      <c r="D183" s="67"/>
      <c r="E183" s="83"/>
      <c r="F183" s="67"/>
      <c r="G183" s="96"/>
      <c r="H183" s="66">
        <v>280000</v>
      </c>
      <c r="I183" s="67">
        <v>262784</v>
      </c>
      <c r="J183" s="83">
        <v>94</v>
      </c>
      <c r="K183" s="67">
        <v>262784</v>
      </c>
      <c r="L183" s="96">
        <v>94</v>
      </c>
      <c r="M183" s="66"/>
      <c r="N183" s="83"/>
      <c r="O183" s="83"/>
      <c r="P183" s="83"/>
      <c r="Q183" s="96"/>
      <c r="R183" s="66"/>
      <c r="S183" s="83"/>
      <c r="T183" s="83"/>
      <c r="U183" s="83"/>
      <c r="V183" s="96"/>
      <c r="W183" s="66">
        <v>38000</v>
      </c>
      <c r="X183" s="83">
        <v>0</v>
      </c>
      <c r="Y183" s="83">
        <v>0</v>
      </c>
      <c r="Z183" s="83">
        <v>0</v>
      </c>
      <c r="AA183" s="95">
        <v>0</v>
      </c>
    </row>
    <row r="184" spans="1:27" ht="25.5">
      <c r="A184" s="113" t="s">
        <v>94</v>
      </c>
      <c r="B184" s="43" t="s">
        <v>29</v>
      </c>
      <c r="C184" s="66"/>
      <c r="D184" s="67"/>
      <c r="E184" s="83"/>
      <c r="F184" s="67"/>
      <c r="G184" s="96"/>
      <c r="H184" s="66"/>
      <c r="I184" s="83"/>
      <c r="J184" s="83"/>
      <c r="K184" s="83"/>
      <c r="L184" s="96"/>
      <c r="M184" s="66"/>
      <c r="N184" s="83"/>
      <c r="O184" s="83"/>
      <c r="P184" s="83"/>
      <c r="Q184" s="96"/>
      <c r="R184" s="66"/>
      <c r="S184" s="83"/>
      <c r="T184" s="83"/>
      <c r="U184" s="83"/>
      <c r="V184" s="96"/>
      <c r="W184" s="53">
        <v>166063</v>
      </c>
      <c r="X184" s="6">
        <v>0</v>
      </c>
      <c r="Y184" s="6">
        <v>0</v>
      </c>
      <c r="Z184" s="6">
        <v>0</v>
      </c>
      <c r="AA184" s="93">
        <v>0</v>
      </c>
    </row>
    <row r="185" spans="1:27">
      <c r="A185" s="48" t="s">
        <v>95</v>
      </c>
      <c r="B185" s="12" t="s">
        <v>20</v>
      </c>
      <c r="C185" s="53"/>
      <c r="D185" s="54"/>
      <c r="E185" s="6"/>
      <c r="F185" s="54"/>
      <c r="G185" s="48"/>
      <c r="H185" s="53">
        <v>361000</v>
      </c>
      <c r="I185" s="54">
        <v>313883</v>
      </c>
      <c r="J185" s="6">
        <v>87</v>
      </c>
      <c r="K185" s="54">
        <v>313883</v>
      </c>
      <c r="L185" s="48">
        <v>87</v>
      </c>
      <c r="M185" s="53"/>
      <c r="N185" s="6"/>
      <c r="O185" s="6"/>
      <c r="P185" s="6"/>
      <c r="Q185" s="48"/>
      <c r="R185" s="53">
        <v>600000</v>
      </c>
      <c r="S185" s="54">
        <v>166063</v>
      </c>
      <c r="T185" s="6">
        <v>28</v>
      </c>
      <c r="U185" s="6">
        <v>0</v>
      </c>
      <c r="V185" s="48">
        <v>0</v>
      </c>
      <c r="W185" s="53">
        <v>203000</v>
      </c>
      <c r="X185" s="6">
        <v>0</v>
      </c>
      <c r="Y185" s="6">
        <v>0</v>
      </c>
      <c r="Z185" s="6">
        <v>0</v>
      </c>
      <c r="AA185" s="93">
        <v>0</v>
      </c>
    </row>
    <row r="186" spans="1:27">
      <c r="A186" s="48" t="s">
        <v>96</v>
      </c>
      <c r="B186" s="21" t="s">
        <v>149</v>
      </c>
      <c r="C186" s="66"/>
      <c r="D186" s="67"/>
      <c r="E186" s="83"/>
      <c r="F186" s="67"/>
      <c r="G186" s="96"/>
      <c r="H186" s="66">
        <f>H184+H185</f>
        <v>361000</v>
      </c>
      <c r="I186" s="67">
        <v>313883</v>
      </c>
      <c r="J186" s="83">
        <v>87</v>
      </c>
      <c r="K186" s="67">
        <f>K184+K185</f>
        <v>313883</v>
      </c>
      <c r="L186" s="96">
        <v>87</v>
      </c>
      <c r="M186" s="66"/>
      <c r="N186" s="83"/>
      <c r="O186" s="83"/>
      <c r="P186" s="83"/>
      <c r="Q186" s="96"/>
      <c r="R186" s="66">
        <f>R184+R185</f>
        <v>600000</v>
      </c>
      <c r="S186" s="67">
        <f>S184+S185</f>
        <v>166063</v>
      </c>
      <c r="T186" s="83">
        <v>28</v>
      </c>
      <c r="U186" s="67">
        <f>U184+U185</f>
        <v>0</v>
      </c>
      <c r="V186" s="96">
        <v>0</v>
      </c>
      <c r="W186" s="66">
        <f>W184+W185</f>
        <v>369063</v>
      </c>
      <c r="X186" s="67">
        <f>X184+X185</f>
        <v>0</v>
      </c>
      <c r="Y186" s="83">
        <v>0</v>
      </c>
      <c r="Z186" s="67">
        <f>Z184+Z185</f>
        <v>0</v>
      </c>
      <c r="AA186" s="95">
        <v>0</v>
      </c>
    </row>
    <row r="187" spans="1:27">
      <c r="A187" s="48" t="s">
        <v>98</v>
      </c>
      <c r="B187" s="12" t="s">
        <v>20</v>
      </c>
      <c r="C187" s="53"/>
      <c r="D187" s="54"/>
      <c r="E187" s="6"/>
      <c r="F187" s="54"/>
      <c r="G187" s="48"/>
      <c r="H187" s="53">
        <v>340000</v>
      </c>
      <c r="I187" s="54">
        <v>312970</v>
      </c>
      <c r="J187" s="6">
        <v>92</v>
      </c>
      <c r="K187" s="54">
        <v>312970</v>
      </c>
      <c r="L187" s="48">
        <v>92</v>
      </c>
      <c r="M187" s="53">
        <v>181650</v>
      </c>
      <c r="N187" s="54">
        <v>181646</v>
      </c>
      <c r="O187" s="6">
        <v>100</v>
      </c>
      <c r="P187" s="54">
        <v>181646</v>
      </c>
      <c r="Q187" s="48">
        <v>100</v>
      </c>
      <c r="R187" s="53"/>
      <c r="S187" s="6"/>
      <c r="T187" s="6"/>
      <c r="U187" s="6"/>
      <c r="V187" s="48"/>
      <c r="W187" s="53"/>
      <c r="X187" s="6"/>
      <c r="Y187" s="6"/>
      <c r="Z187" s="6"/>
      <c r="AA187" s="93"/>
    </row>
    <row r="188" spans="1:27">
      <c r="A188" s="48" t="s">
        <v>99</v>
      </c>
      <c r="B188" s="21" t="s">
        <v>150</v>
      </c>
      <c r="C188" s="66"/>
      <c r="D188" s="67"/>
      <c r="E188" s="83"/>
      <c r="F188" s="67"/>
      <c r="G188" s="96"/>
      <c r="H188" s="66">
        <v>340000</v>
      </c>
      <c r="I188" s="67">
        <v>312970</v>
      </c>
      <c r="J188" s="83">
        <v>92</v>
      </c>
      <c r="K188" s="67">
        <v>312970</v>
      </c>
      <c r="L188" s="96">
        <v>92</v>
      </c>
      <c r="M188" s="66">
        <v>181650</v>
      </c>
      <c r="N188" s="67">
        <v>181646</v>
      </c>
      <c r="O188" s="83">
        <v>100</v>
      </c>
      <c r="P188" s="67">
        <v>181646</v>
      </c>
      <c r="Q188" s="96">
        <v>100</v>
      </c>
      <c r="R188" s="66"/>
      <c r="S188" s="83"/>
      <c r="T188" s="83"/>
      <c r="U188" s="83"/>
      <c r="V188" s="96"/>
      <c r="W188" s="66"/>
      <c r="X188" s="83"/>
      <c r="Y188" s="83"/>
      <c r="Z188" s="83"/>
      <c r="AA188" s="95"/>
    </row>
    <row r="189" spans="1:27" ht="25.5">
      <c r="A189" s="48" t="s">
        <v>103</v>
      </c>
      <c r="B189" s="43" t="s">
        <v>18</v>
      </c>
      <c r="C189" s="66"/>
      <c r="D189" s="67"/>
      <c r="E189" s="83"/>
      <c r="F189" s="67"/>
      <c r="G189" s="96"/>
      <c r="H189" s="66"/>
      <c r="I189" s="67"/>
      <c r="J189" s="83"/>
      <c r="K189" s="67"/>
      <c r="L189" s="96"/>
      <c r="M189" s="66"/>
      <c r="N189" s="67"/>
      <c r="O189" s="83"/>
      <c r="P189" s="67"/>
      <c r="Q189" s="96"/>
      <c r="R189" s="53">
        <v>398489</v>
      </c>
      <c r="S189" s="6">
        <v>0</v>
      </c>
      <c r="T189" s="6">
        <v>0</v>
      </c>
      <c r="U189" s="54">
        <v>398489</v>
      </c>
      <c r="V189" s="48">
        <v>100</v>
      </c>
      <c r="W189" s="66"/>
      <c r="X189" s="83"/>
      <c r="Y189" s="83"/>
      <c r="Z189" s="83"/>
      <c r="AA189" s="95"/>
    </row>
    <row r="190" spans="1:27">
      <c r="A190" s="48" t="s">
        <v>104</v>
      </c>
      <c r="B190" s="12" t="s">
        <v>20</v>
      </c>
      <c r="C190" s="53"/>
      <c r="D190" s="54"/>
      <c r="E190" s="6"/>
      <c r="F190" s="54"/>
      <c r="G190" s="48"/>
      <c r="H190" s="53">
        <v>600000</v>
      </c>
      <c r="I190" s="54">
        <v>512984</v>
      </c>
      <c r="J190" s="6">
        <v>85</v>
      </c>
      <c r="K190" s="54">
        <v>512984</v>
      </c>
      <c r="L190" s="48">
        <v>85</v>
      </c>
      <c r="M190" s="53">
        <v>400000</v>
      </c>
      <c r="N190" s="54">
        <v>398489</v>
      </c>
      <c r="O190" s="6">
        <v>100</v>
      </c>
      <c r="P190" s="6">
        <v>0</v>
      </c>
      <c r="Q190" s="48">
        <v>0</v>
      </c>
      <c r="R190" s="53"/>
      <c r="S190" s="6"/>
      <c r="T190" s="6"/>
      <c r="U190" s="54"/>
      <c r="V190" s="48"/>
      <c r="W190" s="53"/>
      <c r="X190" s="6"/>
      <c r="Y190" s="6"/>
      <c r="Z190" s="6"/>
      <c r="AA190" s="93"/>
    </row>
    <row r="191" spans="1:27">
      <c r="A191" s="48" t="s">
        <v>105</v>
      </c>
      <c r="B191" s="21" t="s">
        <v>151</v>
      </c>
      <c r="C191" s="66"/>
      <c r="D191" s="67"/>
      <c r="E191" s="83"/>
      <c r="F191" s="67"/>
      <c r="G191" s="96"/>
      <c r="H191" s="66">
        <v>600000</v>
      </c>
      <c r="I191" s="67">
        <v>512984</v>
      </c>
      <c r="J191" s="83">
        <v>85</v>
      </c>
      <c r="K191" s="67">
        <v>512984</v>
      </c>
      <c r="L191" s="96">
        <v>85</v>
      </c>
      <c r="M191" s="66">
        <v>400000</v>
      </c>
      <c r="N191" s="67">
        <v>398489</v>
      </c>
      <c r="O191" s="83">
        <v>100</v>
      </c>
      <c r="P191" s="83">
        <v>0</v>
      </c>
      <c r="Q191" s="96">
        <v>0</v>
      </c>
      <c r="R191" s="66">
        <v>398489</v>
      </c>
      <c r="S191" s="83">
        <v>0</v>
      </c>
      <c r="T191" s="83">
        <v>0</v>
      </c>
      <c r="U191" s="71">
        <v>398489</v>
      </c>
      <c r="V191" s="96">
        <v>100</v>
      </c>
      <c r="W191" s="66"/>
      <c r="X191" s="83"/>
      <c r="Y191" s="83"/>
      <c r="Z191" s="83"/>
      <c r="AA191" s="95"/>
    </row>
    <row r="192" spans="1:27">
      <c r="A192" s="48" t="s">
        <v>109</v>
      </c>
      <c r="B192" s="12" t="s">
        <v>20</v>
      </c>
      <c r="C192" s="53"/>
      <c r="D192" s="54"/>
      <c r="E192" s="6"/>
      <c r="F192" s="54"/>
      <c r="G192" s="48"/>
      <c r="H192" s="53">
        <v>330000</v>
      </c>
      <c r="I192" s="54">
        <v>307625</v>
      </c>
      <c r="J192" s="6">
        <v>93</v>
      </c>
      <c r="K192" s="54">
        <v>307625</v>
      </c>
      <c r="L192" s="48">
        <v>93</v>
      </c>
      <c r="M192" s="53"/>
      <c r="N192" s="6"/>
      <c r="O192" s="6"/>
      <c r="P192" s="6"/>
      <c r="Q192" s="48"/>
      <c r="R192" s="53"/>
      <c r="S192" s="6"/>
      <c r="T192" s="6"/>
      <c r="U192" s="6"/>
      <c r="V192" s="48"/>
      <c r="W192" s="53">
        <v>27000</v>
      </c>
      <c r="X192" s="6">
        <v>0</v>
      </c>
      <c r="Y192" s="6">
        <v>0</v>
      </c>
      <c r="Z192" s="6">
        <v>0</v>
      </c>
      <c r="AA192" s="93">
        <v>0</v>
      </c>
    </row>
    <row r="193" spans="1:27">
      <c r="A193" s="48" t="s">
        <v>110</v>
      </c>
      <c r="B193" s="21" t="s">
        <v>152</v>
      </c>
      <c r="C193" s="66"/>
      <c r="D193" s="67"/>
      <c r="E193" s="83"/>
      <c r="F193" s="67"/>
      <c r="G193" s="96"/>
      <c r="H193" s="66">
        <v>330000</v>
      </c>
      <c r="I193" s="67">
        <v>307625</v>
      </c>
      <c r="J193" s="83">
        <v>93</v>
      </c>
      <c r="K193" s="67">
        <v>307625</v>
      </c>
      <c r="L193" s="96">
        <v>93</v>
      </c>
      <c r="M193" s="66"/>
      <c r="N193" s="83"/>
      <c r="O193" s="83"/>
      <c r="P193" s="83"/>
      <c r="Q193" s="96"/>
      <c r="R193" s="66"/>
      <c r="S193" s="83"/>
      <c r="T193" s="83"/>
      <c r="U193" s="83"/>
      <c r="V193" s="96"/>
      <c r="W193" s="66">
        <v>27000</v>
      </c>
      <c r="X193" s="83">
        <v>0</v>
      </c>
      <c r="Y193" s="83">
        <v>0</v>
      </c>
      <c r="Z193" s="83">
        <v>0</v>
      </c>
      <c r="AA193" s="95">
        <v>0</v>
      </c>
    </row>
    <row r="194" spans="1:27">
      <c r="A194" s="48" t="s">
        <v>114</v>
      </c>
      <c r="B194" s="12" t="s">
        <v>20</v>
      </c>
      <c r="C194" s="53"/>
      <c r="D194" s="54"/>
      <c r="E194" s="6"/>
      <c r="F194" s="54"/>
      <c r="G194" s="48"/>
      <c r="H194" s="53">
        <v>20000</v>
      </c>
      <c r="I194" s="54">
        <v>19997</v>
      </c>
      <c r="J194" s="6">
        <v>100</v>
      </c>
      <c r="K194" s="54">
        <v>19997</v>
      </c>
      <c r="L194" s="48">
        <v>100</v>
      </c>
      <c r="M194" s="53"/>
      <c r="N194" s="6"/>
      <c r="O194" s="6"/>
      <c r="P194" s="6"/>
      <c r="Q194" s="48"/>
      <c r="R194" s="53"/>
      <c r="S194" s="6"/>
      <c r="T194" s="6"/>
      <c r="U194" s="6"/>
      <c r="V194" s="48"/>
      <c r="W194" s="53"/>
      <c r="X194" s="6"/>
      <c r="Y194" s="6"/>
      <c r="Z194" s="6"/>
      <c r="AA194" s="93"/>
    </row>
    <row r="195" spans="1:27">
      <c r="A195" s="48" t="s">
        <v>115</v>
      </c>
      <c r="B195" s="21" t="s">
        <v>153</v>
      </c>
      <c r="C195" s="66"/>
      <c r="D195" s="67"/>
      <c r="E195" s="83"/>
      <c r="F195" s="67"/>
      <c r="G195" s="96"/>
      <c r="H195" s="66">
        <v>20000</v>
      </c>
      <c r="I195" s="67">
        <v>19997</v>
      </c>
      <c r="J195" s="83">
        <v>100</v>
      </c>
      <c r="K195" s="67">
        <v>19997</v>
      </c>
      <c r="L195" s="96">
        <v>100</v>
      </c>
      <c r="M195" s="66"/>
      <c r="N195" s="83"/>
      <c r="O195" s="83"/>
      <c r="P195" s="83"/>
      <c r="Q195" s="96"/>
      <c r="R195" s="66"/>
      <c r="S195" s="83"/>
      <c r="T195" s="83"/>
      <c r="U195" s="83"/>
      <c r="V195" s="96"/>
      <c r="W195" s="66"/>
      <c r="X195" s="83"/>
      <c r="Y195" s="83"/>
      <c r="Z195" s="83"/>
      <c r="AA195" s="95"/>
    </row>
    <row r="196" spans="1:27" ht="25.5">
      <c r="A196" s="113" t="s">
        <v>119</v>
      </c>
      <c r="B196" s="43" t="s">
        <v>18</v>
      </c>
      <c r="C196" s="66"/>
      <c r="D196" s="67"/>
      <c r="E196" s="83"/>
      <c r="F196" s="67"/>
      <c r="G196" s="96"/>
      <c r="H196" s="66"/>
      <c r="I196" s="83"/>
      <c r="J196" s="83"/>
      <c r="K196" s="83"/>
      <c r="L196" s="96"/>
      <c r="M196" s="66"/>
      <c r="N196" s="83"/>
      <c r="O196" s="83"/>
      <c r="P196" s="83"/>
      <c r="Q196" s="96"/>
      <c r="R196" s="53">
        <v>27857</v>
      </c>
      <c r="S196" s="6">
        <v>0</v>
      </c>
      <c r="T196" s="6">
        <v>0</v>
      </c>
      <c r="U196" s="54">
        <v>27857</v>
      </c>
      <c r="V196" s="48">
        <v>100</v>
      </c>
      <c r="W196" s="66"/>
      <c r="X196" s="83"/>
      <c r="Y196" s="83"/>
      <c r="Z196" s="83"/>
      <c r="AA196" s="95"/>
    </row>
    <row r="197" spans="1:27">
      <c r="A197" s="48" t="s">
        <v>120</v>
      </c>
      <c r="B197" s="12" t="s">
        <v>20</v>
      </c>
      <c r="C197" s="53"/>
      <c r="D197" s="54"/>
      <c r="E197" s="6"/>
      <c r="F197" s="54"/>
      <c r="G197" s="48"/>
      <c r="H197" s="53">
        <v>280000</v>
      </c>
      <c r="I197" s="54">
        <v>259689</v>
      </c>
      <c r="J197" s="6">
        <v>93</v>
      </c>
      <c r="K197" s="54">
        <v>259689</v>
      </c>
      <c r="L197" s="48">
        <v>93</v>
      </c>
      <c r="M197" s="53">
        <v>303100</v>
      </c>
      <c r="N197" s="54">
        <v>294713</v>
      </c>
      <c r="O197" s="6">
        <v>97</v>
      </c>
      <c r="P197" s="54">
        <v>266856</v>
      </c>
      <c r="Q197" s="48">
        <v>88</v>
      </c>
      <c r="R197" s="53"/>
      <c r="S197" s="6"/>
      <c r="T197" s="6"/>
      <c r="U197" s="6"/>
      <c r="V197" s="48"/>
      <c r="W197" s="53">
        <v>357222</v>
      </c>
      <c r="X197" s="6">
        <v>0</v>
      </c>
      <c r="Y197" s="6">
        <v>0</v>
      </c>
      <c r="Z197" s="6">
        <v>0</v>
      </c>
      <c r="AA197" s="93">
        <v>0</v>
      </c>
    </row>
    <row r="198" spans="1:27">
      <c r="A198" s="48" t="s">
        <v>121</v>
      </c>
      <c r="B198" s="21" t="s">
        <v>154</v>
      </c>
      <c r="C198" s="66"/>
      <c r="D198" s="67"/>
      <c r="E198" s="83"/>
      <c r="F198" s="67"/>
      <c r="G198" s="96"/>
      <c r="H198" s="66">
        <f>H196+H197</f>
        <v>280000</v>
      </c>
      <c r="I198" s="67">
        <f>I196+I197</f>
        <v>259689</v>
      </c>
      <c r="J198" s="83">
        <v>93</v>
      </c>
      <c r="K198" s="67">
        <f>K196+K197</f>
        <v>259689</v>
      </c>
      <c r="L198" s="96">
        <v>93</v>
      </c>
      <c r="M198" s="66">
        <f>M196+M197</f>
        <v>303100</v>
      </c>
      <c r="N198" s="67">
        <f>N196+N197</f>
        <v>294713</v>
      </c>
      <c r="O198" s="83">
        <v>97</v>
      </c>
      <c r="P198" s="67">
        <f>P196+P197</f>
        <v>266856</v>
      </c>
      <c r="Q198" s="96">
        <v>88</v>
      </c>
      <c r="R198" s="66">
        <f>R196+R197</f>
        <v>27857</v>
      </c>
      <c r="S198" s="67">
        <f>S196+S197</f>
        <v>0</v>
      </c>
      <c r="T198" s="83">
        <v>0</v>
      </c>
      <c r="U198" s="67">
        <f>U196+U197</f>
        <v>27857</v>
      </c>
      <c r="V198" s="96">
        <v>0</v>
      </c>
      <c r="W198" s="66">
        <v>357222</v>
      </c>
      <c r="X198" s="83">
        <v>0</v>
      </c>
      <c r="Y198" s="83">
        <v>0</v>
      </c>
      <c r="Z198" s="83">
        <v>0</v>
      </c>
      <c r="AA198" s="95">
        <v>0</v>
      </c>
    </row>
    <row r="199" spans="1:27">
      <c r="A199" s="48" t="s">
        <v>155</v>
      </c>
      <c r="B199" s="12" t="s">
        <v>20</v>
      </c>
      <c r="C199" s="53"/>
      <c r="D199" s="54"/>
      <c r="E199" s="6"/>
      <c r="F199" s="54"/>
      <c r="G199" s="48"/>
      <c r="H199" s="53">
        <v>250000</v>
      </c>
      <c r="I199" s="54">
        <v>231252</v>
      </c>
      <c r="J199" s="6">
        <v>92</v>
      </c>
      <c r="K199" s="54">
        <v>231252</v>
      </c>
      <c r="L199" s="48">
        <v>92</v>
      </c>
      <c r="M199" s="53"/>
      <c r="N199" s="6"/>
      <c r="O199" s="6"/>
      <c r="P199" s="6"/>
      <c r="Q199" s="48"/>
      <c r="R199" s="53"/>
      <c r="S199" s="6"/>
      <c r="T199" s="6"/>
      <c r="U199" s="6"/>
      <c r="V199" s="48"/>
      <c r="W199" s="53"/>
      <c r="X199" s="6"/>
      <c r="Y199" s="6"/>
      <c r="Z199" s="6"/>
      <c r="AA199" s="93"/>
    </row>
    <row r="200" spans="1:27">
      <c r="A200" s="48" t="s">
        <v>156</v>
      </c>
      <c r="B200" s="21" t="s">
        <v>157</v>
      </c>
      <c r="C200" s="66"/>
      <c r="D200" s="67"/>
      <c r="E200" s="83"/>
      <c r="F200" s="67"/>
      <c r="G200" s="96"/>
      <c r="H200" s="66">
        <v>250000</v>
      </c>
      <c r="I200" s="67">
        <v>231252</v>
      </c>
      <c r="J200" s="83">
        <v>92</v>
      </c>
      <c r="K200" s="67">
        <v>231252</v>
      </c>
      <c r="L200" s="96">
        <v>92</v>
      </c>
      <c r="M200" s="66"/>
      <c r="N200" s="83"/>
      <c r="O200" s="83"/>
      <c r="P200" s="83"/>
      <c r="Q200" s="96"/>
      <c r="R200" s="66"/>
      <c r="S200" s="83"/>
      <c r="T200" s="83"/>
      <c r="U200" s="83"/>
      <c r="V200" s="96"/>
      <c r="W200" s="66"/>
      <c r="X200" s="83"/>
      <c r="Y200" s="83"/>
      <c r="Z200" s="83"/>
      <c r="AA200" s="95"/>
    </row>
    <row r="201" spans="1:27" ht="25.5">
      <c r="A201" s="113" t="s">
        <v>158</v>
      </c>
      <c r="B201" s="43" t="s">
        <v>18</v>
      </c>
      <c r="C201" s="66"/>
      <c r="D201" s="67"/>
      <c r="E201" s="83"/>
      <c r="F201" s="67"/>
      <c r="G201" s="96"/>
      <c r="H201" s="66"/>
      <c r="I201" s="83"/>
      <c r="J201" s="83"/>
      <c r="K201" s="83"/>
      <c r="L201" s="96"/>
      <c r="M201" s="66"/>
      <c r="N201" s="83"/>
      <c r="O201" s="83"/>
      <c r="P201" s="83"/>
      <c r="Q201" s="96"/>
      <c r="R201" s="53">
        <v>241502</v>
      </c>
      <c r="S201" s="6">
        <v>0</v>
      </c>
      <c r="T201" s="6">
        <v>0</v>
      </c>
      <c r="U201" s="54">
        <v>241502</v>
      </c>
      <c r="V201" s="48">
        <v>100</v>
      </c>
      <c r="W201" s="66"/>
      <c r="X201" s="83"/>
      <c r="Y201" s="83"/>
      <c r="Z201" s="83"/>
      <c r="AA201" s="95"/>
    </row>
    <row r="202" spans="1:27">
      <c r="A202" s="48" t="s">
        <v>159</v>
      </c>
      <c r="B202" s="12" t="s">
        <v>20</v>
      </c>
      <c r="C202" s="53"/>
      <c r="D202" s="54"/>
      <c r="E202" s="6"/>
      <c r="F202" s="54"/>
      <c r="G202" s="48"/>
      <c r="H202" s="53">
        <v>150000</v>
      </c>
      <c r="I202" s="54">
        <v>140490</v>
      </c>
      <c r="J202" s="6">
        <v>94</v>
      </c>
      <c r="K202" s="54">
        <v>140490</v>
      </c>
      <c r="L202" s="48">
        <v>94</v>
      </c>
      <c r="M202" s="53">
        <v>515250</v>
      </c>
      <c r="N202" s="54">
        <v>499127</v>
      </c>
      <c r="O202" s="6">
        <v>97</v>
      </c>
      <c r="P202" s="54">
        <v>257625</v>
      </c>
      <c r="Q202" s="48">
        <v>50</v>
      </c>
      <c r="R202" s="53"/>
      <c r="S202" s="6"/>
      <c r="T202" s="6"/>
      <c r="U202" s="6"/>
      <c r="V202" s="48"/>
      <c r="W202" s="53"/>
      <c r="X202" s="6"/>
      <c r="Y202" s="6"/>
      <c r="Z202" s="6"/>
      <c r="AA202" s="93"/>
    </row>
    <row r="203" spans="1:27">
      <c r="A203" s="48" t="s">
        <v>160</v>
      </c>
      <c r="B203" s="21" t="s">
        <v>161</v>
      </c>
      <c r="C203" s="66"/>
      <c r="D203" s="67"/>
      <c r="E203" s="83"/>
      <c r="F203" s="67"/>
      <c r="G203" s="96"/>
      <c r="H203" s="66">
        <f>H201+H202</f>
        <v>150000</v>
      </c>
      <c r="I203" s="67">
        <f>I201+I202</f>
        <v>140490</v>
      </c>
      <c r="J203" s="83">
        <v>94</v>
      </c>
      <c r="K203" s="67">
        <f>K201+K202</f>
        <v>140490</v>
      </c>
      <c r="L203" s="96">
        <v>94</v>
      </c>
      <c r="M203" s="66">
        <f>M201+M202</f>
        <v>515250</v>
      </c>
      <c r="N203" s="67">
        <f>N201+N202</f>
        <v>499127</v>
      </c>
      <c r="O203" s="83">
        <v>97</v>
      </c>
      <c r="P203" s="67">
        <f>P201+P202</f>
        <v>257625</v>
      </c>
      <c r="Q203" s="96">
        <v>50</v>
      </c>
      <c r="R203" s="66">
        <f>R201+R202</f>
        <v>241502</v>
      </c>
      <c r="S203" s="67">
        <f>S201+S202</f>
        <v>0</v>
      </c>
      <c r="T203" s="83">
        <v>0</v>
      </c>
      <c r="U203" s="67">
        <f>U201+U202</f>
        <v>241502</v>
      </c>
      <c r="V203" s="96">
        <v>100</v>
      </c>
      <c r="W203" s="66"/>
      <c r="X203" s="83"/>
      <c r="Y203" s="83"/>
      <c r="Z203" s="83"/>
      <c r="AA203" s="95"/>
    </row>
    <row r="204" spans="1:27" ht="25.5">
      <c r="A204" s="113" t="s">
        <v>158</v>
      </c>
      <c r="B204" s="43" t="s">
        <v>18</v>
      </c>
      <c r="C204" s="53"/>
      <c r="D204" s="54"/>
      <c r="E204" s="6"/>
      <c r="F204" s="54"/>
      <c r="G204" s="48"/>
      <c r="H204" s="53"/>
      <c r="I204" s="6"/>
      <c r="J204" s="6"/>
      <c r="K204" s="6"/>
      <c r="L204" s="48"/>
      <c r="M204" s="53"/>
      <c r="N204" s="6"/>
      <c r="O204" s="6"/>
      <c r="P204" s="6"/>
      <c r="Q204" s="48"/>
      <c r="R204" s="53">
        <v>523555</v>
      </c>
      <c r="S204" s="6">
        <v>0</v>
      </c>
      <c r="T204" s="6">
        <v>0</v>
      </c>
      <c r="U204" s="54">
        <v>523555</v>
      </c>
      <c r="V204" s="48">
        <v>100</v>
      </c>
      <c r="W204" s="53"/>
      <c r="X204" s="6"/>
      <c r="Y204" s="6"/>
      <c r="Z204" s="6"/>
      <c r="AA204" s="93"/>
    </row>
    <row r="205" spans="1:27">
      <c r="A205" s="48" t="s">
        <v>159</v>
      </c>
      <c r="B205" s="12" t="s">
        <v>20</v>
      </c>
      <c r="C205" s="53"/>
      <c r="D205" s="54"/>
      <c r="E205" s="6"/>
      <c r="F205" s="54"/>
      <c r="G205" s="48"/>
      <c r="H205" s="53"/>
      <c r="I205" s="54"/>
      <c r="J205" s="6"/>
      <c r="K205" s="54"/>
      <c r="L205" s="48"/>
      <c r="M205" s="53">
        <v>601451</v>
      </c>
      <c r="N205" s="54">
        <v>523555</v>
      </c>
      <c r="O205" s="6">
        <v>87</v>
      </c>
      <c r="P205" s="6">
        <v>0</v>
      </c>
      <c r="Q205" s="48">
        <v>0</v>
      </c>
      <c r="R205" s="53">
        <v>550000</v>
      </c>
      <c r="S205" s="6">
        <v>0</v>
      </c>
      <c r="T205" s="6">
        <v>0</v>
      </c>
      <c r="U205" s="6">
        <v>0</v>
      </c>
      <c r="V205" s="48">
        <v>0</v>
      </c>
      <c r="W205" s="53"/>
      <c r="X205" s="6"/>
      <c r="Y205" s="6"/>
      <c r="Z205" s="6"/>
      <c r="AA205" s="93"/>
    </row>
    <row r="206" spans="1:27">
      <c r="A206" s="48" t="s">
        <v>160</v>
      </c>
      <c r="B206" s="21" t="s">
        <v>162</v>
      </c>
      <c r="C206" s="66"/>
      <c r="D206" s="67"/>
      <c r="E206" s="83"/>
      <c r="F206" s="67"/>
      <c r="G206" s="96"/>
      <c r="H206" s="66"/>
      <c r="I206" s="67"/>
      <c r="J206" s="83"/>
      <c r="K206" s="67"/>
      <c r="L206" s="96"/>
      <c r="M206" s="66">
        <f>M204+M205</f>
        <v>601451</v>
      </c>
      <c r="N206" s="67">
        <f>N204+N205</f>
        <v>523555</v>
      </c>
      <c r="O206" s="83">
        <v>87</v>
      </c>
      <c r="P206" s="67">
        <f>P204+P205</f>
        <v>0</v>
      </c>
      <c r="Q206" s="96">
        <v>0</v>
      </c>
      <c r="R206" s="66">
        <f>R204+R205</f>
        <v>1073555</v>
      </c>
      <c r="S206" s="67">
        <f>S204+S205</f>
        <v>0</v>
      </c>
      <c r="T206" s="83">
        <v>0</v>
      </c>
      <c r="U206" s="67">
        <f>U204+U205</f>
        <v>523555</v>
      </c>
      <c r="V206" s="96">
        <v>49</v>
      </c>
      <c r="W206" s="66"/>
      <c r="X206" s="83"/>
      <c r="Y206" s="83"/>
      <c r="Z206" s="83"/>
      <c r="AA206" s="95"/>
    </row>
    <row r="207" spans="1:27">
      <c r="A207" s="48" t="s">
        <v>163</v>
      </c>
      <c r="B207" s="12" t="s">
        <v>20</v>
      </c>
      <c r="C207" s="53"/>
      <c r="D207" s="54"/>
      <c r="E207" s="6"/>
      <c r="F207" s="54"/>
      <c r="G207" s="48"/>
      <c r="H207" s="53"/>
      <c r="I207" s="54"/>
      <c r="J207" s="6"/>
      <c r="K207" s="54"/>
      <c r="L207" s="48"/>
      <c r="M207" s="53"/>
      <c r="N207" s="54"/>
      <c r="O207" s="6"/>
      <c r="P207" s="54"/>
      <c r="Q207" s="48"/>
      <c r="R207" s="53">
        <v>607000</v>
      </c>
      <c r="S207" s="6">
        <v>0</v>
      </c>
      <c r="T207" s="6">
        <v>0</v>
      </c>
      <c r="U207" s="6">
        <v>0</v>
      </c>
      <c r="V207" s="48">
        <v>0</v>
      </c>
      <c r="W207" s="53"/>
      <c r="X207" s="6"/>
      <c r="Y207" s="6"/>
      <c r="Z207" s="6"/>
      <c r="AA207" s="93"/>
    </row>
    <row r="208" spans="1:27">
      <c r="A208" s="48" t="s">
        <v>164</v>
      </c>
      <c r="B208" s="21" t="s">
        <v>165</v>
      </c>
      <c r="C208" s="66"/>
      <c r="D208" s="67"/>
      <c r="E208" s="83"/>
      <c r="F208" s="67"/>
      <c r="G208" s="96"/>
      <c r="H208" s="66"/>
      <c r="I208" s="67"/>
      <c r="J208" s="83"/>
      <c r="K208" s="67"/>
      <c r="L208" s="96"/>
      <c r="M208" s="66"/>
      <c r="N208" s="67"/>
      <c r="O208" s="83"/>
      <c r="P208" s="67"/>
      <c r="Q208" s="96"/>
      <c r="R208" s="66">
        <v>607000</v>
      </c>
      <c r="S208" s="67">
        <v>0</v>
      </c>
      <c r="T208" s="83">
        <v>0</v>
      </c>
      <c r="U208" s="67">
        <v>0</v>
      </c>
      <c r="V208" s="96">
        <v>0</v>
      </c>
      <c r="W208" s="66"/>
      <c r="X208" s="83"/>
      <c r="Y208" s="83"/>
      <c r="Z208" s="83"/>
      <c r="AA208" s="95"/>
    </row>
    <row r="209" spans="1:27">
      <c r="A209" s="98"/>
      <c r="B209" s="45" t="s">
        <v>166</v>
      </c>
      <c r="C209" s="66">
        <f>C155+C158+C161+C165+C167+C169+C172+C175+C177+C179+C181+C183+C186+C188+C191+C193+C195+C198+C200+C203+C206+C208</f>
        <v>4366315</v>
      </c>
      <c r="D209" s="71">
        <f>D155+D158+D161+D165+D167+D169+D172+D175+D177+D179+D181+D183+D186+D188+D191+D193+D195+D198+D200+D203+D206+D208</f>
        <v>4366315</v>
      </c>
      <c r="E209" s="25">
        <v>100</v>
      </c>
      <c r="F209" s="71">
        <f>F155+F158+F161+F165+F167+F169+F172+F175+F177+F179+F181+F183+F186+F188+F191+F193+F195+F198+F200+F203+F206+F208</f>
        <v>4003618</v>
      </c>
      <c r="G209" s="31">
        <v>92</v>
      </c>
      <c r="H209" s="66">
        <f>H155+H158+H161+H165+H167+H169+H172+H175+H177+H179+H181+H183+H186+H188+H191+H193+H195+H198+H200+H203+H206+H208</f>
        <v>3500594</v>
      </c>
      <c r="I209" s="71">
        <f>I155+I158+I161+I165+I167+I169+I172+I175+I177+I179+I181+I183+I186+I188+I191+I193+I195+I198+I200+I203+I206+I208</f>
        <v>3169602</v>
      </c>
      <c r="J209" s="25">
        <v>89</v>
      </c>
      <c r="K209" s="71">
        <f>K155+K158+K161+K165+K167+K169+K172+K175+K177+K179+K181+K183+K186+K188+K191+K193+K195+K198+K200+K203+K206+K208</f>
        <v>3169602</v>
      </c>
      <c r="L209" s="68">
        <v>89</v>
      </c>
      <c r="M209" s="66">
        <f>M155+M158+M161+M165+M167+M169+M172+M175+M177+M179+M181+M183+M186+M188+M191+M193+M195+M198+M200+M203+M206+M208</f>
        <v>2638470</v>
      </c>
      <c r="N209" s="71">
        <f>N155+N158+N161+N165+N167+N169+N172+N175+N177+N179+N181+N183+N186+N188+N191+N193+N195+N198+N200+N203+N206+N208</f>
        <v>2452900</v>
      </c>
      <c r="O209" s="25">
        <v>93</v>
      </c>
      <c r="P209" s="71">
        <f>P155+P158+P161+P165+P167+P169+P172+P175+P177+P179+P181+P183+P186+P188+P191+P193+P195+P198+P200+P203+P206+P208</f>
        <v>728115</v>
      </c>
      <c r="Q209" s="68">
        <v>28</v>
      </c>
      <c r="R209" s="66">
        <f>R155+R158+R161+R165+R167+R169+R172+R175+R177+R179+R181+R183+R186+R188+R191+R193+R195+R198+R200+R203+R206+R208</f>
        <v>3737815</v>
      </c>
      <c r="S209" s="71">
        <f>S155+S158+S161+S165+S167+S169+S172+S175+S177+S179+S181+S183+S186+S188+S191+S193+S195+S198+S200+S203+S206+S208</f>
        <v>166063</v>
      </c>
      <c r="T209" s="25">
        <v>4</v>
      </c>
      <c r="U209" s="71">
        <f>U155+U158+U161+U165+U167+U169+U172+U175+U177+U179+U181+U183+U186+U188+U191+U193+U195+U198+U200+U203+U206+U208</f>
        <v>1724785</v>
      </c>
      <c r="V209" s="68">
        <v>46</v>
      </c>
      <c r="W209" s="66">
        <f>W155+W158+W161+W165+W167+W169+W172+W175+W177+W179+W181+W183+W186+W188+W191+W193+W195+W198+W200+W203+W206+W208</f>
        <v>1039161</v>
      </c>
      <c r="X209" s="71">
        <f>X155+X158+X161+X165+X167+X169+X172+X175+X177+X179+X181+X183+X186+X188+X191+X193+X195+X198+X200+X203+X206+X208</f>
        <v>0</v>
      </c>
      <c r="Y209" s="71">
        <f>Y155+Y158+Y161+Y165+Y167+Y169+Y172+Y175+Y177+Y179+Y181+Y183+Y186+Y188+Y191+Y193+Y195+Y198+Y200+Y203+Y206+Y208</f>
        <v>0</v>
      </c>
      <c r="Z209" s="71">
        <f>Z155+Z158+Z161+Z165+Z167+Z169+Z172+Z175+Z177+Z179+Z181+Z183+Z186+Z188+Z191+Z193+Z195+Z198+Z200+Z203+Z206+Z208</f>
        <v>0</v>
      </c>
      <c r="AA209" s="70">
        <f>(Z209/W209)*100</f>
        <v>0</v>
      </c>
    </row>
    <row r="210" spans="1:27" ht="25.5">
      <c r="A210" s="98"/>
      <c r="B210" s="12" t="s">
        <v>28</v>
      </c>
      <c r="C210" s="66"/>
      <c r="D210" s="71"/>
      <c r="E210" s="25"/>
      <c r="F210" s="71"/>
      <c r="G210" s="31"/>
      <c r="H210" s="72">
        <f>H173+H170+H162+H159+H156</f>
        <v>362697</v>
      </c>
      <c r="I210" s="54">
        <f>I173+I170+I162+I159+I156</f>
        <v>362697</v>
      </c>
      <c r="J210" s="17">
        <v>100</v>
      </c>
      <c r="K210" s="54">
        <f>K173+K170+K162+K159+K156</f>
        <v>362697</v>
      </c>
      <c r="L210" s="63">
        <v>100</v>
      </c>
      <c r="M210" s="66"/>
      <c r="N210" s="71"/>
      <c r="O210" s="25"/>
      <c r="P210" s="71"/>
      <c r="Q210" s="68"/>
      <c r="R210" s="66"/>
      <c r="S210" s="71"/>
      <c r="T210" s="25"/>
      <c r="U210" s="71"/>
      <c r="V210" s="68"/>
      <c r="W210" s="66"/>
      <c r="X210" s="71"/>
      <c r="Y210" s="71"/>
      <c r="Z210" s="71"/>
      <c r="AA210" s="70"/>
    </row>
    <row r="211" spans="1:27" ht="25.5">
      <c r="A211" s="48"/>
      <c r="B211" s="12" t="s">
        <v>18</v>
      </c>
      <c r="C211" s="53"/>
      <c r="D211" s="55"/>
      <c r="E211" s="83"/>
      <c r="F211" s="55"/>
      <c r="G211" s="96"/>
      <c r="H211" s="53"/>
      <c r="I211" s="55"/>
      <c r="J211" s="83"/>
      <c r="K211" s="55"/>
      <c r="L211" s="96"/>
      <c r="M211" s="53"/>
      <c r="N211" s="55"/>
      <c r="O211" s="83"/>
      <c r="P211" s="55"/>
      <c r="Q211" s="96"/>
      <c r="R211" s="53">
        <f>R163+R196+R201+R204+R189</f>
        <v>1724785</v>
      </c>
      <c r="S211" s="55">
        <f>S163+S196+S201+S204</f>
        <v>0</v>
      </c>
      <c r="T211" s="6">
        <v>0</v>
      </c>
      <c r="U211" s="53">
        <f>U163+U196+U201+U204+U189</f>
        <v>1724785</v>
      </c>
      <c r="V211" s="48">
        <v>100</v>
      </c>
      <c r="W211" s="53"/>
      <c r="X211" s="55"/>
      <c r="Y211" s="83"/>
      <c r="Z211" s="55"/>
      <c r="AA211" s="95"/>
    </row>
    <row r="212" spans="1:27" ht="25.5">
      <c r="A212" s="48"/>
      <c r="B212" s="12" t="s">
        <v>29</v>
      </c>
      <c r="C212" s="53"/>
      <c r="D212" s="55"/>
      <c r="E212" s="83"/>
      <c r="F212" s="55"/>
      <c r="G212" s="96"/>
      <c r="H212" s="53"/>
      <c r="I212" s="55"/>
      <c r="J212" s="83"/>
      <c r="K212" s="55"/>
      <c r="L212" s="96"/>
      <c r="M212" s="53"/>
      <c r="N212" s="55"/>
      <c r="O212" s="83"/>
      <c r="P212" s="55"/>
      <c r="Q212" s="96"/>
      <c r="R212" s="53"/>
      <c r="S212" s="55"/>
      <c r="T212" s="83"/>
      <c r="U212" s="55"/>
      <c r="V212" s="96"/>
      <c r="W212" s="53">
        <f>W184</f>
        <v>166063</v>
      </c>
      <c r="X212" s="55">
        <f>X184</f>
        <v>0</v>
      </c>
      <c r="Y212" s="6">
        <v>0</v>
      </c>
      <c r="Z212" s="55">
        <f>Z184</f>
        <v>0</v>
      </c>
      <c r="AA212" s="93">
        <v>0</v>
      </c>
    </row>
    <row r="213" spans="1:27">
      <c r="A213" s="48"/>
      <c r="B213" s="37" t="s">
        <v>20</v>
      </c>
      <c r="C213" s="53">
        <f>C155+C157+C160+C164+C166+C168+C171+C174+C176+C178+C180+C182+C185+C187+C190+C192+C194+C197+C199+C202+C205+C207</f>
        <v>4366315</v>
      </c>
      <c r="D213" s="55">
        <f>D155+D157+D160+D164+D166+D168+D171+D174+D176+D178+D180+D182+D185+D187+D190+D192+D194+D197+D199+D202+D205+D207</f>
        <v>4366315</v>
      </c>
      <c r="E213" s="17">
        <v>100</v>
      </c>
      <c r="F213" s="55">
        <f>F155+F157+F160+F164+F166+F168+F171+F174+F176+F178+F180+F182+F185+F187+F190+F192+F194+F197+F199+F202+F205+F207</f>
        <v>4003618</v>
      </c>
      <c r="G213" s="35">
        <v>92</v>
      </c>
      <c r="H213" s="53">
        <f>H155+H157+H160+H164+H166+H168+H171+H174+H176+H178+H180+H182+H185+H187+H190+H192+H194+H197+H199+H202+H205+H207</f>
        <v>3137897</v>
      </c>
      <c r="I213" s="55">
        <f>I155+I157+I160+I164+I166+I168+I171+I174+I176+I178+I180+I182+I185+I187+I190+I192+I194+I197+I199+I202+I205+I207</f>
        <v>2806905</v>
      </c>
      <c r="J213" s="6">
        <v>89</v>
      </c>
      <c r="K213" s="55">
        <f>K155+K157+K160+K164+K166+K168+K171+K174+K176+K178+K180+K182+K185+K187+K190+K192+K194+K197+K199+K202+K205+K207</f>
        <v>2806905</v>
      </c>
      <c r="L213" s="48">
        <v>89</v>
      </c>
      <c r="M213" s="53">
        <f>M155+M157+M160+M164+M166+M168+M171+M174+M176+M178+M180+M182+M185+M187+M190+M192+M194+M197+M199+M202+M205+M207</f>
        <v>2638470</v>
      </c>
      <c r="N213" s="55">
        <f>N155+N157+N160+N164+N166+N168+N171+N174+N176+N178+N180+N182+N185+N187+N190+N192+N194+N197+N199+N202+N205+N207</f>
        <v>2452900</v>
      </c>
      <c r="O213" s="6">
        <v>93</v>
      </c>
      <c r="P213" s="55">
        <f>P155+P157+P160+P164+P166+P168+P171+P174+P176+P178+P180+P182+P185+P187+P190+P192+P194+P197+P199+P202+P205+P207</f>
        <v>728115</v>
      </c>
      <c r="Q213" s="48">
        <v>28</v>
      </c>
      <c r="R213" s="53">
        <f>R155+R157+R160+R164+R166+R168+R171+R174+R176+R178+R180+R182+R185+R187+R190+R192+R194+R197+R199+R202+R205+R207</f>
        <v>2013030</v>
      </c>
      <c r="S213" s="55">
        <f>S155+S157+S160+S164+S166+S168+S171+S174+S176+S178+S180+S182+S185+S187+S190+S192+S194+S197+S199+S202+S205+S207</f>
        <v>166063</v>
      </c>
      <c r="T213" s="6">
        <v>7</v>
      </c>
      <c r="U213" s="55">
        <f>U155+U157+U160+U164+U166+U168+U171+U174+U176+U178+U180+U182+U185+U187+U190+U192+U194+U197+U199+U202+U205+U207</f>
        <v>0</v>
      </c>
      <c r="V213" s="48">
        <v>17</v>
      </c>
      <c r="W213" s="53">
        <f>W155+W157+W160+W164+W166+W168+W171+W174+W176+W178+W180+W182+W185+W187+W190+W192+W194+W197+W199+W202+W205+W207</f>
        <v>873098</v>
      </c>
      <c r="X213" s="55">
        <f>X155+X157+X160+X164+X166+X168+X171+X174+X176+X178+X180+X182+X185+X187+X190+X192+X194+X197+X199+X202+X205+X207</f>
        <v>0</v>
      </c>
      <c r="Y213" s="6">
        <v>0</v>
      </c>
      <c r="Z213" s="55">
        <f>Z155+Z157+Z160+Z164+Z166+Z168+Z171+Z174+Z176+Z178+Z180+Z182+Z185+Z187+Z190+Z192+Z194+Z197+Z199+Z202+Z205+Z207</f>
        <v>0</v>
      </c>
      <c r="AA213" s="93">
        <v>0</v>
      </c>
    </row>
    <row r="214" spans="1:27">
      <c r="A214" s="126" t="s">
        <v>167</v>
      </c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22"/>
      <c r="O214" s="122"/>
      <c r="P214" s="122"/>
      <c r="Q214" s="122"/>
      <c r="R214" s="122"/>
      <c r="S214" s="122"/>
      <c r="T214" s="122"/>
      <c r="U214" s="122"/>
      <c r="V214" s="122"/>
      <c r="W214" s="122"/>
      <c r="X214" s="122"/>
      <c r="Y214" s="122"/>
      <c r="Z214" s="122"/>
      <c r="AA214" s="122"/>
    </row>
    <row r="215" spans="1:27">
      <c r="A215" s="48">
        <v>1</v>
      </c>
      <c r="B215" s="12" t="s">
        <v>76</v>
      </c>
      <c r="C215" s="53">
        <v>90727</v>
      </c>
      <c r="D215" s="55">
        <v>90727</v>
      </c>
      <c r="E215" s="6">
        <v>100</v>
      </c>
      <c r="F215" s="55">
        <v>90727</v>
      </c>
      <c r="G215" s="48">
        <v>100</v>
      </c>
      <c r="H215" s="53">
        <v>378000</v>
      </c>
      <c r="I215" s="54">
        <v>255075</v>
      </c>
      <c r="J215" s="6">
        <v>67</v>
      </c>
      <c r="K215" s="54">
        <v>255075</v>
      </c>
      <c r="L215" s="48">
        <v>67</v>
      </c>
      <c r="M215" s="53"/>
      <c r="N215" s="6"/>
      <c r="O215" s="6"/>
      <c r="P215" s="6"/>
      <c r="Q215" s="48"/>
      <c r="R215" s="53"/>
      <c r="S215" s="6"/>
      <c r="T215" s="6"/>
      <c r="U215" s="6"/>
      <c r="V215" s="48"/>
      <c r="W215" s="53"/>
      <c r="X215" s="6"/>
      <c r="Y215" s="6"/>
      <c r="Z215" s="6"/>
      <c r="AA215" s="93"/>
    </row>
    <row r="216" spans="1:27" ht="25.5">
      <c r="A216" s="73" t="s">
        <v>17</v>
      </c>
      <c r="B216" s="12" t="s">
        <v>28</v>
      </c>
      <c r="C216" s="53"/>
      <c r="D216" s="55"/>
      <c r="E216" s="6"/>
      <c r="F216" s="55"/>
      <c r="G216" s="48"/>
      <c r="H216" s="53">
        <v>65990</v>
      </c>
      <c r="I216" s="54">
        <v>65990</v>
      </c>
      <c r="J216" s="6">
        <v>100</v>
      </c>
      <c r="K216" s="54">
        <v>65990</v>
      </c>
      <c r="L216" s="48">
        <v>100</v>
      </c>
      <c r="M216" s="53"/>
      <c r="N216" s="6"/>
      <c r="O216" s="6"/>
      <c r="P216" s="6"/>
      <c r="Q216" s="48"/>
      <c r="R216" s="53"/>
      <c r="S216" s="6"/>
      <c r="T216" s="6"/>
      <c r="U216" s="6"/>
      <c r="V216" s="48"/>
      <c r="W216" s="53"/>
      <c r="X216" s="6"/>
      <c r="Y216" s="6"/>
      <c r="Z216" s="6"/>
      <c r="AA216" s="93"/>
    </row>
    <row r="217" spans="1:27" ht="25.5">
      <c r="A217" s="73" t="s">
        <v>19</v>
      </c>
      <c r="B217" s="12" t="s">
        <v>18</v>
      </c>
      <c r="C217" s="53"/>
      <c r="D217" s="6"/>
      <c r="E217" s="6"/>
      <c r="F217" s="6"/>
      <c r="G217" s="48"/>
      <c r="H217" s="53"/>
      <c r="I217" s="6"/>
      <c r="J217" s="6"/>
      <c r="K217" s="6"/>
      <c r="L217" s="48"/>
      <c r="M217" s="53"/>
      <c r="N217" s="6"/>
      <c r="O217" s="6"/>
      <c r="P217" s="6"/>
      <c r="Q217" s="48"/>
      <c r="R217" s="53">
        <v>546015</v>
      </c>
      <c r="S217" s="6">
        <v>0</v>
      </c>
      <c r="T217" s="6">
        <v>0</v>
      </c>
      <c r="U217" s="6">
        <v>0</v>
      </c>
      <c r="V217" s="48">
        <v>0</v>
      </c>
      <c r="W217" s="53">
        <v>546015</v>
      </c>
      <c r="X217" s="6">
        <v>0</v>
      </c>
      <c r="Y217" s="6">
        <v>0</v>
      </c>
      <c r="Z217" s="6">
        <v>0</v>
      </c>
      <c r="AA217" s="93">
        <v>0</v>
      </c>
    </row>
    <row r="218" spans="1:27">
      <c r="A218" s="48" t="s">
        <v>21</v>
      </c>
      <c r="B218" s="12" t="s">
        <v>20</v>
      </c>
      <c r="C218" s="53">
        <v>1590987</v>
      </c>
      <c r="D218" s="55">
        <v>1590987</v>
      </c>
      <c r="E218" s="6">
        <v>100</v>
      </c>
      <c r="F218" s="54">
        <v>1524997</v>
      </c>
      <c r="G218" s="48">
        <v>96</v>
      </c>
      <c r="H218" s="53">
        <v>1364010</v>
      </c>
      <c r="I218" s="54">
        <v>1231919</v>
      </c>
      <c r="J218" s="6">
        <v>90</v>
      </c>
      <c r="K218" s="54">
        <v>1231919</v>
      </c>
      <c r="L218" s="48">
        <v>90</v>
      </c>
      <c r="M218" s="53">
        <v>1006850</v>
      </c>
      <c r="N218" s="54">
        <v>844177</v>
      </c>
      <c r="O218" s="6">
        <v>84</v>
      </c>
      <c r="P218" s="54">
        <v>298162</v>
      </c>
      <c r="Q218" s="48">
        <v>30</v>
      </c>
      <c r="R218" s="53">
        <v>230000</v>
      </c>
      <c r="S218" s="6">
        <v>0</v>
      </c>
      <c r="T218" s="6">
        <v>0</v>
      </c>
      <c r="U218" s="6">
        <v>0</v>
      </c>
      <c r="V218" s="48">
        <v>0</v>
      </c>
      <c r="W218" s="53"/>
      <c r="X218" s="6"/>
      <c r="Y218" s="6"/>
      <c r="Z218" s="6"/>
      <c r="AA218" s="93"/>
    </row>
    <row r="219" spans="1:27">
      <c r="A219" s="48" t="s">
        <v>30</v>
      </c>
      <c r="B219" s="21" t="s">
        <v>168</v>
      </c>
      <c r="C219" s="66">
        <f>C217+C218</f>
        <v>1590987</v>
      </c>
      <c r="D219" s="67">
        <f>D217+D218</f>
        <v>1590987</v>
      </c>
      <c r="E219" s="83">
        <v>100</v>
      </c>
      <c r="F219" s="67">
        <f>F217+F218</f>
        <v>1524997</v>
      </c>
      <c r="G219" s="96">
        <v>96</v>
      </c>
      <c r="H219" s="69">
        <f>H216+H218</f>
        <v>1430000</v>
      </c>
      <c r="I219" s="67">
        <f>I216+I218</f>
        <v>1297909</v>
      </c>
      <c r="J219" s="83">
        <v>91</v>
      </c>
      <c r="K219" s="67">
        <f>K216+K218</f>
        <v>1297909</v>
      </c>
      <c r="L219" s="96">
        <v>91</v>
      </c>
      <c r="M219" s="66">
        <f>M217+M218</f>
        <v>1006850</v>
      </c>
      <c r="N219" s="71">
        <f>N217+N218</f>
        <v>844177</v>
      </c>
      <c r="O219" s="83">
        <v>84</v>
      </c>
      <c r="P219" s="71">
        <f>P217+P218</f>
        <v>298162</v>
      </c>
      <c r="Q219" s="96">
        <v>30</v>
      </c>
      <c r="R219" s="66">
        <f>R217+R218</f>
        <v>776015</v>
      </c>
      <c r="S219" s="71">
        <f>S217+S218</f>
        <v>0</v>
      </c>
      <c r="T219" s="83">
        <v>0</v>
      </c>
      <c r="U219" s="71">
        <f>U217+U218</f>
        <v>0</v>
      </c>
      <c r="V219" s="96">
        <v>0</v>
      </c>
      <c r="W219" s="66">
        <f>W217+W218</f>
        <v>546015</v>
      </c>
      <c r="X219" s="71">
        <f>X217+X218</f>
        <v>0</v>
      </c>
      <c r="Y219" s="83">
        <v>0</v>
      </c>
      <c r="Z219" s="71">
        <f>Z217+Z218</f>
        <v>0</v>
      </c>
      <c r="AA219" s="95">
        <v>0</v>
      </c>
    </row>
    <row r="220" spans="1:27" ht="25.5">
      <c r="A220" s="73" t="s">
        <v>23</v>
      </c>
      <c r="B220" s="12" t="s">
        <v>28</v>
      </c>
      <c r="C220" s="66"/>
      <c r="D220" s="67"/>
      <c r="E220" s="83"/>
      <c r="F220" s="67"/>
      <c r="G220" s="96"/>
      <c r="H220" s="72">
        <v>83076</v>
      </c>
      <c r="I220" s="54">
        <v>83076</v>
      </c>
      <c r="J220" s="6">
        <v>100</v>
      </c>
      <c r="K220" s="54">
        <v>83076</v>
      </c>
      <c r="L220" s="48">
        <v>100</v>
      </c>
      <c r="M220" s="66"/>
      <c r="N220" s="71"/>
      <c r="O220" s="83"/>
      <c r="P220" s="71"/>
      <c r="Q220" s="96"/>
      <c r="R220" s="66"/>
      <c r="S220" s="71"/>
      <c r="T220" s="83"/>
      <c r="U220" s="71"/>
      <c r="V220" s="96"/>
      <c r="W220" s="66"/>
      <c r="X220" s="71"/>
      <c r="Y220" s="83"/>
      <c r="Z220" s="71"/>
      <c r="AA220" s="95"/>
    </row>
    <row r="221" spans="1:27" ht="25.5">
      <c r="A221" s="73" t="s">
        <v>24</v>
      </c>
      <c r="B221" s="12" t="s">
        <v>18</v>
      </c>
      <c r="C221" s="53"/>
      <c r="D221" s="6"/>
      <c r="E221" s="6"/>
      <c r="F221" s="6"/>
      <c r="G221" s="48"/>
      <c r="H221" s="53"/>
      <c r="I221" s="6"/>
      <c r="J221" s="6"/>
      <c r="K221" s="6"/>
      <c r="L221" s="48"/>
      <c r="M221" s="53"/>
      <c r="N221" s="6"/>
      <c r="O221" s="6"/>
      <c r="P221" s="6"/>
      <c r="Q221" s="48"/>
      <c r="R221" s="53">
        <v>66281</v>
      </c>
      <c r="S221" s="6">
        <v>0</v>
      </c>
      <c r="T221" s="6">
        <v>0</v>
      </c>
      <c r="U221" s="6">
        <v>0</v>
      </c>
      <c r="V221" s="48">
        <v>0</v>
      </c>
      <c r="W221" s="53">
        <v>66281</v>
      </c>
      <c r="X221" s="6">
        <v>0</v>
      </c>
      <c r="Y221" s="6">
        <v>0</v>
      </c>
      <c r="Z221" s="6">
        <v>0</v>
      </c>
      <c r="AA221" s="93">
        <v>0</v>
      </c>
    </row>
    <row r="222" spans="1:27">
      <c r="A222" s="48" t="s">
        <v>33</v>
      </c>
      <c r="B222" s="12" t="s">
        <v>20</v>
      </c>
      <c r="C222" s="53">
        <v>428076</v>
      </c>
      <c r="D222" s="55">
        <v>428076</v>
      </c>
      <c r="E222" s="6">
        <v>100</v>
      </c>
      <c r="F222" s="54">
        <v>345000</v>
      </c>
      <c r="G222" s="48">
        <v>81</v>
      </c>
      <c r="H222" s="53">
        <v>113890</v>
      </c>
      <c r="I222" s="54">
        <v>113890</v>
      </c>
      <c r="J222" s="6">
        <v>100</v>
      </c>
      <c r="K222" s="54">
        <v>113890</v>
      </c>
      <c r="L222" s="48">
        <v>100</v>
      </c>
      <c r="M222" s="53">
        <v>88481</v>
      </c>
      <c r="N222" s="54">
        <v>88481</v>
      </c>
      <c r="O222" s="6">
        <v>100</v>
      </c>
      <c r="P222" s="54">
        <v>22200</v>
      </c>
      <c r="Q222" s="48">
        <v>25</v>
      </c>
      <c r="R222" s="53"/>
      <c r="S222" s="6"/>
      <c r="T222" s="6"/>
      <c r="U222" s="6"/>
      <c r="V222" s="48"/>
      <c r="W222" s="53"/>
      <c r="X222" s="6"/>
      <c r="Y222" s="6"/>
      <c r="Z222" s="6"/>
      <c r="AA222" s="93"/>
    </row>
    <row r="223" spans="1:27">
      <c r="A223" s="48" t="s">
        <v>34</v>
      </c>
      <c r="B223" s="21" t="s">
        <v>169</v>
      </c>
      <c r="C223" s="66">
        <f>C221+C222</f>
        <v>428076</v>
      </c>
      <c r="D223" s="67">
        <f>D221+D222</f>
        <v>428076</v>
      </c>
      <c r="E223" s="83">
        <v>100</v>
      </c>
      <c r="F223" s="67">
        <f>F221+F222</f>
        <v>345000</v>
      </c>
      <c r="G223" s="96">
        <v>81</v>
      </c>
      <c r="H223" s="69">
        <f>H220+H222</f>
        <v>196966</v>
      </c>
      <c r="I223" s="67">
        <f>I220+I222</f>
        <v>196966</v>
      </c>
      <c r="J223" s="83">
        <v>100</v>
      </c>
      <c r="K223" s="67">
        <f>K220+K222</f>
        <v>196966</v>
      </c>
      <c r="L223" s="96">
        <v>100</v>
      </c>
      <c r="M223" s="66">
        <f>M221+M222</f>
        <v>88481</v>
      </c>
      <c r="N223" s="67">
        <f>N221+N222</f>
        <v>88481</v>
      </c>
      <c r="O223" s="83">
        <v>100</v>
      </c>
      <c r="P223" s="67">
        <f>P221+P222</f>
        <v>22200</v>
      </c>
      <c r="Q223" s="96">
        <v>25</v>
      </c>
      <c r="R223" s="66">
        <f>R221+R222</f>
        <v>66281</v>
      </c>
      <c r="S223" s="67">
        <f>S221+S222</f>
        <v>0</v>
      </c>
      <c r="T223" s="83">
        <v>0</v>
      </c>
      <c r="U223" s="67">
        <f>U221+U222</f>
        <v>0</v>
      </c>
      <c r="V223" s="96">
        <v>0</v>
      </c>
      <c r="W223" s="66">
        <v>66281</v>
      </c>
      <c r="X223" s="83">
        <v>0</v>
      </c>
      <c r="Y223" s="83">
        <v>0</v>
      </c>
      <c r="Z223" s="83">
        <v>0</v>
      </c>
      <c r="AA223" s="95">
        <v>0</v>
      </c>
    </row>
    <row r="224" spans="1:27" ht="25.5">
      <c r="A224" s="48" t="s">
        <v>41</v>
      </c>
      <c r="B224" s="12" t="s">
        <v>28</v>
      </c>
      <c r="C224" s="66"/>
      <c r="D224" s="67"/>
      <c r="E224" s="83"/>
      <c r="F224" s="67"/>
      <c r="G224" s="96"/>
      <c r="H224" s="72">
        <v>184670</v>
      </c>
      <c r="I224" s="54">
        <v>184670</v>
      </c>
      <c r="J224" s="6">
        <v>100</v>
      </c>
      <c r="K224" s="54">
        <v>184670</v>
      </c>
      <c r="L224" s="48">
        <v>100</v>
      </c>
      <c r="M224" s="66"/>
      <c r="N224" s="67"/>
      <c r="O224" s="83"/>
      <c r="P224" s="67"/>
      <c r="Q224" s="96"/>
      <c r="R224" s="66"/>
      <c r="S224" s="67"/>
      <c r="T224" s="83"/>
      <c r="U224" s="67"/>
      <c r="V224" s="96"/>
      <c r="W224" s="66"/>
      <c r="X224" s="83"/>
      <c r="Y224" s="83"/>
      <c r="Z224" s="83"/>
      <c r="AA224" s="95"/>
    </row>
    <row r="225" spans="1:27" ht="25.5">
      <c r="A225" s="48" t="s">
        <v>42</v>
      </c>
      <c r="B225" s="12" t="s">
        <v>18</v>
      </c>
      <c r="C225" s="53"/>
      <c r="D225" s="6"/>
      <c r="E225" s="6"/>
      <c r="F225" s="6"/>
      <c r="G225" s="48"/>
      <c r="H225" s="53"/>
      <c r="I225" s="6"/>
      <c r="J225" s="6"/>
      <c r="K225" s="6"/>
      <c r="L225" s="48"/>
      <c r="M225" s="53"/>
      <c r="N225" s="6"/>
      <c r="O225" s="6"/>
      <c r="P225" s="6"/>
      <c r="Q225" s="48"/>
      <c r="R225" s="53">
        <v>785316</v>
      </c>
      <c r="S225" s="6">
        <v>0</v>
      </c>
      <c r="T225" s="6">
        <v>0</v>
      </c>
      <c r="U225" s="6">
        <v>0</v>
      </c>
      <c r="V225" s="48">
        <v>0</v>
      </c>
      <c r="W225" s="53">
        <v>785316</v>
      </c>
      <c r="X225" s="6">
        <v>0</v>
      </c>
      <c r="Y225" s="6">
        <v>0</v>
      </c>
      <c r="Z225" s="6">
        <v>0</v>
      </c>
      <c r="AA225" s="93">
        <v>0</v>
      </c>
    </row>
    <row r="226" spans="1:27">
      <c r="A226" s="48" t="s">
        <v>127</v>
      </c>
      <c r="B226" s="12" t="s">
        <v>20</v>
      </c>
      <c r="C226" s="53">
        <v>959376</v>
      </c>
      <c r="D226" s="55">
        <v>959376</v>
      </c>
      <c r="E226" s="6">
        <v>100</v>
      </c>
      <c r="F226" s="54">
        <v>774706</v>
      </c>
      <c r="G226" s="48">
        <v>81</v>
      </c>
      <c r="H226" s="53">
        <v>965330</v>
      </c>
      <c r="I226" s="54">
        <v>209910</v>
      </c>
      <c r="J226" s="6">
        <v>22</v>
      </c>
      <c r="K226" s="54">
        <v>209910</v>
      </c>
      <c r="L226" s="48">
        <v>22</v>
      </c>
      <c r="M226" s="53">
        <v>811582</v>
      </c>
      <c r="N226" s="54">
        <v>785316</v>
      </c>
      <c r="O226" s="6">
        <v>97</v>
      </c>
      <c r="P226" s="6">
        <v>0</v>
      </c>
      <c r="Q226" s="48">
        <v>0</v>
      </c>
      <c r="R226" s="53">
        <v>220000</v>
      </c>
      <c r="S226" s="6">
        <v>0</v>
      </c>
      <c r="T226" s="6">
        <v>0</v>
      </c>
      <c r="U226" s="6">
        <v>0</v>
      </c>
      <c r="V226" s="48">
        <v>0</v>
      </c>
      <c r="W226" s="53"/>
      <c r="X226" s="6"/>
      <c r="Y226" s="6"/>
      <c r="Z226" s="6"/>
      <c r="AA226" s="93"/>
    </row>
    <row r="227" spans="1:27">
      <c r="A227" s="48" t="s">
        <v>139</v>
      </c>
      <c r="B227" s="21" t="s">
        <v>170</v>
      </c>
      <c r="C227" s="66">
        <f>C225+C226</f>
        <v>959376</v>
      </c>
      <c r="D227" s="67">
        <f>D225+D226</f>
        <v>959376</v>
      </c>
      <c r="E227" s="83">
        <v>100</v>
      </c>
      <c r="F227" s="67">
        <f>F225+F226</f>
        <v>774706</v>
      </c>
      <c r="G227" s="96">
        <v>81</v>
      </c>
      <c r="H227" s="69">
        <f>H224+H226</f>
        <v>1150000</v>
      </c>
      <c r="I227" s="67">
        <f>I224+I226</f>
        <v>394580</v>
      </c>
      <c r="J227" s="83">
        <v>34</v>
      </c>
      <c r="K227" s="67">
        <f>K224+K226</f>
        <v>394580</v>
      </c>
      <c r="L227" s="96">
        <v>34</v>
      </c>
      <c r="M227" s="66">
        <f>M225+M226</f>
        <v>811582</v>
      </c>
      <c r="N227" s="67">
        <f>N225+N226</f>
        <v>785316</v>
      </c>
      <c r="O227" s="83">
        <v>97</v>
      </c>
      <c r="P227" s="83">
        <v>0</v>
      </c>
      <c r="Q227" s="96">
        <v>0</v>
      </c>
      <c r="R227" s="66">
        <f>R225+R226</f>
        <v>1005316</v>
      </c>
      <c r="S227" s="67">
        <f>S225+S226</f>
        <v>0</v>
      </c>
      <c r="T227" s="83">
        <v>0</v>
      </c>
      <c r="U227" s="67">
        <f>U225+U226</f>
        <v>0</v>
      </c>
      <c r="V227" s="96">
        <v>0</v>
      </c>
      <c r="W227" s="66">
        <v>785316</v>
      </c>
      <c r="X227" s="83">
        <v>0</v>
      </c>
      <c r="Y227" s="83">
        <v>0</v>
      </c>
      <c r="Z227" s="83">
        <v>0</v>
      </c>
      <c r="AA227" s="95">
        <v>0</v>
      </c>
    </row>
    <row r="228" spans="1:27" ht="25.5">
      <c r="A228" s="48" t="s">
        <v>44</v>
      </c>
      <c r="B228" s="12" t="s">
        <v>28</v>
      </c>
      <c r="C228" s="66"/>
      <c r="D228" s="67"/>
      <c r="E228" s="83"/>
      <c r="F228" s="67"/>
      <c r="G228" s="96"/>
      <c r="H228" s="72">
        <v>193234</v>
      </c>
      <c r="I228" s="54">
        <v>193234</v>
      </c>
      <c r="J228" s="6">
        <v>100</v>
      </c>
      <c r="K228" s="54">
        <v>193234</v>
      </c>
      <c r="L228" s="48">
        <v>100</v>
      </c>
      <c r="M228" s="66"/>
      <c r="N228" s="67"/>
      <c r="O228" s="83"/>
      <c r="P228" s="83"/>
      <c r="Q228" s="96"/>
      <c r="R228" s="66"/>
      <c r="S228" s="67"/>
      <c r="T228" s="83"/>
      <c r="U228" s="67"/>
      <c r="V228" s="96"/>
      <c r="W228" s="66"/>
      <c r="X228" s="83"/>
      <c r="Y228" s="83"/>
      <c r="Z228" s="83"/>
      <c r="AA228" s="95"/>
    </row>
    <row r="229" spans="1:27" ht="25.5">
      <c r="A229" s="48" t="s">
        <v>45</v>
      </c>
      <c r="B229" s="12" t="s">
        <v>18</v>
      </c>
      <c r="C229" s="53"/>
      <c r="D229" s="6"/>
      <c r="E229" s="6"/>
      <c r="F229" s="6"/>
      <c r="G229" s="48"/>
      <c r="H229" s="53"/>
      <c r="I229" s="6"/>
      <c r="J229" s="6"/>
      <c r="K229" s="6"/>
      <c r="L229" s="48"/>
      <c r="M229" s="53"/>
      <c r="N229" s="6"/>
      <c r="O229" s="6"/>
      <c r="P229" s="6"/>
      <c r="Q229" s="48"/>
      <c r="R229" s="53">
        <v>451200</v>
      </c>
      <c r="S229" s="6">
        <v>0</v>
      </c>
      <c r="T229" s="6">
        <v>0</v>
      </c>
      <c r="U229" s="6">
        <v>0</v>
      </c>
      <c r="V229" s="48">
        <v>0</v>
      </c>
      <c r="W229" s="53">
        <v>451200</v>
      </c>
      <c r="X229" s="6">
        <v>0</v>
      </c>
      <c r="Y229" s="6">
        <v>0</v>
      </c>
      <c r="Z229" s="6">
        <v>0</v>
      </c>
      <c r="AA229" s="93">
        <v>0</v>
      </c>
    </row>
    <row r="230" spans="1:27">
      <c r="A230" s="48" t="s">
        <v>46</v>
      </c>
      <c r="B230" s="12" t="s">
        <v>20</v>
      </c>
      <c r="C230" s="53">
        <v>1103889</v>
      </c>
      <c r="D230" s="55">
        <v>1103889</v>
      </c>
      <c r="E230" s="6">
        <v>100</v>
      </c>
      <c r="F230" s="54">
        <v>910655</v>
      </c>
      <c r="G230" s="48">
        <v>82</v>
      </c>
      <c r="H230" s="53">
        <v>272265</v>
      </c>
      <c r="I230" s="54">
        <v>271952</v>
      </c>
      <c r="J230" s="6">
        <v>100</v>
      </c>
      <c r="K230" s="54">
        <v>271952</v>
      </c>
      <c r="L230" s="48">
        <v>100</v>
      </c>
      <c r="M230" s="53">
        <v>451200</v>
      </c>
      <c r="N230" s="54">
        <v>451200</v>
      </c>
      <c r="O230" s="6">
        <v>100</v>
      </c>
      <c r="P230" s="6">
        <v>0</v>
      </c>
      <c r="Q230" s="48">
        <v>0</v>
      </c>
      <c r="R230" s="53">
        <v>220000</v>
      </c>
      <c r="S230" s="6">
        <v>0</v>
      </c>
      <c r="T230" s="6">
        <v>0</v>
      </c>
      <c r="U230" s="6">
        <v>0</v>
      </c>
      <c r="V230" s="48">
        <v>0</v>
      </c>
      <c r="W230" s="53"/>
      <c r="X230" s="6"/>
      <c r="Y230" s="6"/>
      <c r="Z230" s="6"/>
      <c r="AA230" s="93"/>
    </row>
    <row r="231" spans="1:27">
      <c r="A231" s="48" t="s">
        <v>171</v>
      </c>
      <c r="B231" s="21" t="s">
        <v>172</v>
      </c>
      <c r="C231" s="66">
        <f>C229+C230</f>
        <v>1103889</v>
      </c>
      <c r="D231" s="67">
        <f>D229+D230</f>
        <v>1103889</v>
      </c>
      <c r="E231" s="83">
        <v>100</v>
      </c>
      <c r="F231" s="67">
        <f>F229+F230</f>
        <v>910655</v>
      </c>
      <c r="G231" s="96">
        <v>82</v>
      </c>
      <c r="H231" s="69">
        <f>H228+H230</f>
        <v>465499</v>
      </c>
      <c r="I231" s="67">
        <f>I228+I230</f>
        <v>465186</v>
      </c>
      <c r="J231" s="83">
        <v>100</v>
      </c>
      <c r="K231" s="67">
        <f>K228+K230</f>
        <v>465186</v>
      </c>
      <c r="L231" s="96">
        <v>100</v>
      </c>
      <c r="M231" s="66">
        <f>M229+M230</f>
        <v>451200</v>
      </c>
      <c r="N231" s="67">
        <f>N229+N230</f>
        <v>451200</v>
      </c>
      <c r="O231" s="83">
        <v>100</v>
      </c>
      <c r="P231" s="83">
        <v>0</v>
      </c>
      <c r="Q231" s="96">
        <v>0</v>
      </c>
      <c r="R231" s="66">
        <f>R229+R230</f>
        <v>671200</v>
      </c>
      <c r="S231" s="67">
        <f>S229+S230</f>
        <v>0</v>
      </c>
      <c r="T231" s="67">
        <v>0</v>
      </c>
      <c r="U231" s="67">
        <f>U229+U230</f>
        <v>0</v>
      </c>
      <c r="V231" s="96">
        <v>0</v>
      </c>
      <c r="W231" s="66">
        <v>451200</v>
      </c>
      <c r="X231" s="83">
        <v>0</v>
      </c>
      <c r="Y231" s="83">
        <v>0</v>
      </c>
      <c r="Z231" s="83">
        <v>0</v>
      </c>
      <c r="AA231" s="95">
        <v>0</v>
      </c>
    </row>
    <row r="232" spans="1:27" ht="25.5">
      <c r="A232" s="48" t="s">
        <v>48</v>
      </c>
      <c r="B232" s="12" t="s">
        <v>28</v>
      </c>
      <c r="C232" s="66"/>
      <c r="D232" s="67"/>
      <c r="E232" s="83"/>
      <c r="F232" s="67"/>
      <c r="G232" s="96"/>
      <c r="H232" s="72">
        <v>14008</v>
      </c>
      <c r="I232" s="54">
        <v>14008</v>
      </c>
      <c r="J232" s="6">
        <v>100</v>
      </c>
      <c r="K232" s="54">
        <v>14008</v>
      </c>
      <c r="L232" s="48">
        <v>100</v>
      </c>
      <c r="M232" s="66"/>
      <c r="N232" s="67"/>
      <c r="O232" s="83"/>
      <c r="P232" s="83"/>
      <c r="Q232" s="96"/>
      <c r="R232" s="66"/>
      <c r="S232" s="67"/>
      <c r="T232" s="67"/>
      <c r="U232" s="67"/>
      <c r="V232" s="96"/>
      <c r="W232" s="66"/>
      <c r="X232" s="83"/>
      <c r="Y232" s="83"/>
      <c r="Z232" s="83"/>
      <c r="AA232" s="95"/>
    </row>
    <row r="233" spans="1:27" ht="25.5">
      <c r="A233" s="48" t="s">
        <v>49</v>
      </c>
      <c r="B233" s="12" t="s">
        <v>18</v>
      </c>
      <c r="C233" s="53"/>
      <c r="D233" s="6"/>
      <c r="E233" s="6"/>
      <c r="F233" s="6"/>
      <c r="G233" s="48"/>
      <c r="H233" s="53"/>
      <c r="I233" s="6"/>
      <c r="J233" s="6"/>
      <c r="K233" s="6"/>
      <c r="L233" s="48"/>
      <c r="M233" s="53"/>
      <c r="N233" s="6"/>
      <c r="O233" s="6"/>
      <c r="P233" s="6"/>
      <c r="Q233" s="48"/>
      <c r="R233" s="53">
        <v>476459</v>
      </c>
      <c r="S233" s="6">
        <v>0</v>
      </c>
      <c r="T233" s="6">
        <v>0</v>
      </c>
      <c r="U233" s="6">
        <v>0</v>
      </c>
      <c r="V233" s="48">
        <v>0</v>
      </c>
      <c r="W233" s="53">
        <v>476459</v>
      </c>
      <c r="X233" s="6">
        <v>0</v>
      </c>
      <c r="Y233" s="6">
        <v>0</v>
      </c>
      <c r="Z233" s="6">
        <v>0</v>
      </c>
      <c r="AA233" s="93">
        <v>0</v>
      </c>
    </row>
    <row r="234" spans="1:27">
      <c r="A234" s="48" t="s">
        <v>81</v>
      </c>
      <c r="B234" s="12" t="s">
        <v>20</v>
      </c>
      <c r="C234" s="53">
        <v>613879</v>
      </c>
      <c r="D234" s="54">
        <v>613879</v>
      </c>
      <c r="E234" s="6">
        <v>100</v>
      </c>
      <c r="F234" s="54">
        <v>599871</v>
      </c>
      <c r="G234" s="48">
        <v>98</v>
      </c>
      <c r="H234" s="53">
        <v>585992</v>
      </c>
      <c r="I234" s="54">
        <v>546477</v>
      </c>
      <c r="J234" s="6">
        <v>93</v>
      </c>
      <c r="K234" s="54">
        <v>546477</v>
      </c>
      <c r="L234" s="48">
        <v>93</v>
      </c>
      <c r="M234" s="53">
        <v>500700</v>
      </c>
      <c r="N234" s="54">
        <v>476459</v>
      </c>
      <c r="O234" s="6">
        <v>95</v>
      </c>
      <c r="P234" s="6">
        <v>0</v>
      </c>
      <c r="Q234" s="48">
        <v>0</v>
      </c>
      <c r="R234" s="53"/>
      <c r="S234" s="6"/>
      <c r="T234" s="6"/>
      <c r="U234" s="6"/>
      <c r="V234" s="48"/>
      <c r="W234" s="53"/>
      <c r="X234" s="6"/>
      <c r="Y234" s="6"/>
      <c r="Z234" s="6"/>
      <c r="AA234" s="93"/>
    </row>
    <row r="235" spans="1:27">
      <c r="A235" s="48" t="s">
        <v>173</v>
      </c>
      <c r="B235" s="21" t="s">
        <v>174</v>
      </c>
      <c r="C235" s="66">
        <f>C233+C234</f>
        <v>613879</v>
      </c>
      <c r="D235" s="67">
        <f>D233+D234</f>
        <v>613879</v>
      </c>
      <c r="E235" s="83">
        <v>100</v>
      </c>
      <c r="F235" s="67">
        <f>F233+F234</f>
        <v>599871</v>
      </c>
      <c r="G235" s="96">
        <v>98</v>
      </c>
      <c r="H235" s="69">
        <f>H232+H234</f>
        <v>600000</v>
      </c>
      <c r="I235" s="67">
        <f>I232+I234</f>
        <v>560485</v>
      </c>
      <c r="J235" s="83">
        <v>93</v>
      </c>
      <c r="K235" s="67">
        <f>K232+K234</f>
        <v>560485</v>
      </c>
      <c r="L235" s="96">
        <v>93</v>
      </c>
      <c r="M235" s="66">
        <f>M233+M234</f>
        <v>500700</v>
      </c>
      <c r="N235" s="67">
        <f>N233+N234</f>
        <v>476459</v>
      </c>
      <c r="O235" s="83">
        <v>95</v>
      </c>
      <c r="P235" s="83">
        <v>0</v>
      </c>
      <c r="Q235" s="96">
        <v>0</v>
      </c>
      <c r="R235" s="66">
        <f>R233+R234</f>
        <v>476459</v>
      </c>
      <c r="S235" s="67">
        <f>S233+S234</f>
        <v>0</v>
      </c>
      <c r="T235" s="83">
        <v>0</v>
      </c>
      <c r="U235" s="67">
        <f>U233+U234</f>
        <v>0</v>
      </c>
      <c r="V235" s="96">
        <v>0</v>
      </c>
      <c r="W235" s="66">
        <v>476459</v>
      </c>
      <c r="X235" s="83">
        <v>0</v>
      </c>
      <c r="Y235" s="83">
        <v>0</v>
      </c>
      <c r="Z235" s="83">
        <v>0</v>
      </c>
      <c r="AA235" s="95">
        <v>0</v>
      </c>
    </row>
    <row r="236" spans="1:27" ht="25.5">
      <c r="A236" s="90" t="s">
        <v>51</v>
      </c>
      <c r="B236" s="12" t="s">
        <v>18</v>
      </c>
      <c r="C236" s="56"/>
      <c r="D236" s="6"/>
      <c r="E236" s="6"/>
      <c r="F236" s="57"/>
      <c r="G236" s="68"/>
      <c r="H236" s="56"/>
      <c r="I236" s="6"/>
      <c r="J236" s="6"/>
      <c r="K236" s="6"/>
      <c r="L236" s="48"/>
      <c r="M236" s="56"/>
      <c r="N236" s="6"/>
      <c r="O236" s="6"/>
      <c r="P236" s="57"/>
      <c r="Q236" s="68"/>
      <c r="R236" s="56">
        <v>443190</v>
      </c>
      <c r="S236" s="6">
        <v>0</v>
      </c>
      <c r="T236" s="6">
        <v>0</v>
      </c>
      <c r="U236" s="57">
        <v>190955</v>
      </c>
      <c r="V236" s="68">
        <v>43</v>
      </c>
      <c r="W236" s="56">
        <v>252235</v>
      </c>
      <c r="X236" s="6">
        <v>0</v>
      </c>
      <c r="Y236" s="6">
        <v>0</v>
      </c>
      <c r="Z236" s="57">
        <v>0</v>
      </c>
      <c r="AA236" s="70">
        <f>(Z236/W236)*100</f>
        <v>0</v>
      </c>
    </row>
    <row r="237" spans="1:27">
      <c r="A237" s="90" t="s">
        <v>52</v>
      </c>
      <c r="B237" s="12" t="s">
        <v>20</v>
      </c>
      <c r="C237" s="56">
        <v>352176</v>
      </c>
      <c r="D237" s="54">
        <v>352146</v>
      </c>
      <c r="E237" s="6">
        <v>100</v>
      </c>
      <c r="F237" s="54">
        <v>352146</v>
      </c>
      <c r="G237" s="48">
        <v>100</v>
      </c>
      <c r="H237" s="56">
        <v>700000</v>
      </c>
      <c r="I237" s="54">
        <v>462906</v>
      </c>
      <c r="J237" s="6">
        <v>66</v>
      </c>
      <c r="K237" s="54">
        <v>462906</v>
      </c>
      <c r="L237" s="48">
        <v>66</v>
      </c>
      <c r="M237" s="56">
        <v>446400</v>
      </c>
      <c r="N237" s="54">
        <v>443190</v>
      </c>
      <c r="O237" s="6">
        <v>99</v>
      </c>
      <c r="P237" s="6">
        <v>0</v>
      </c>
      <c r="Q237" s="48">
        <v>0</v>
      </c>
      <c r="R237" s="56"/>
      <c r="S237" s="6"/>
      <c r="T237" s="6"/>
      <c r="U237" s="57"/>
      <c r="V237" s="68"/>
      <c r="W237" s="56"/>
      <c r="X237" s="6"/>
      <c r="Y237" s="6"/>
      <c r="Z237" s="57"/>
      <c r="AA237" s="70"/>
    </row>
    <row r="238" spans="1:27">
      <c r="A238" s="48" t="s">
        <v>83</v>
      </c>
      <c r="B238" s="21" t="s">
        <v>175</v>
      </c>
      <c r="C238" s="66">
        <f>C236+C237</f>
        <v>352176</v>
      </c>
      <c r="D238" s="67">
        <f>D236+D237</f>
        <v>352146</v>
      </c>
      <c r="E238" s="83">
        <v>100</v>
      </c>
      <c r="F238" s="67">
        <f>F236+F237</f>
        <v>352146</v>
      </c>
      <c r="G238" s="96">
        <v>100</v>
      </c>
      <c r="H238" s="66">
        <f>H236+H237</f>
        <v>700000</v>
      </c>
      <c r="I238" s="67">
        <f>I236+I237</f>
        <v>462906</v>
      </c>
      <c r="J238" s="83">
        <v>66</v>
      </c>
      <c r="K238" s="67">
        <f>K236+K237</f>
        <v>462906</v>
      </c>
      <c r="L238" s="96">
        <v>66</v>
      </c>
      <c r="M238" s="66">
        <f>M236+M237</f>
        <v>446400</v>
      </c>
      <c r="N238" s="67">
        <f>N236+N237</f>
        <v>443190</v>
      </c>
      <c r="O238" s="83">
        <v>99</v>
      </c>
      <c r="P238" s="83">
        <v>0</v>
      </c>
      <c r="Q238" s="96">
        <v>0</v>
      </c>
      <c r="R238" s="66">
        <f>R236+R237</f>
        <v>443190</v>
      </c>
      <c r="S238" s="67">
        <f>S236+S237</f>
        <v>0</v>
      </c>
      <c r="T238" s="83">
        <v>0</v>
      </c>
      <c r="U238" s="67">
        <f>U236+U237</f>
        <v>190955</v>
      </c>
      <c r="V238" s="68">
        <v>43</v>
      </c>
      <c r="W238" s="114">
        <v>252235</v>
      </c>
      <c r="X238" s="83">
        <v>0</v>
      </c>
      <c r="Y238" s="83">
        <v>0</v>
      </c>
      <c r="Z238" s="67">
        <v>0</v>
      </c>
      <c r="AA238" s="70">
        <f>(Z238/W238)*100</f>
        <v>0</v>
      </c>
    </row>
    <row r="239" spans="1:27" ht="25.5">
      <c r="A239" s="115" t="s">
        <v>54</v>
      </c>
      <c r="B239" s="12" t="s">
        <v>28</v>
      </c>
      <c r="C239" s="66"/>
      <c r="D239" s="67"/>
      <c r="E239" s="83"/>
      <c r="F239" s="67"/>
      <c r="G239" s="96"/>
      <c r="H239" s="72">
        <v>314378</v>
      </c>
      <c r="I239" s="54">
        <v>314378</v>
      </c>
      <c r="J239" s="6">
        <v>100</v>
      </c>
      <c r="K239" s="54">
        <v>314378</v>
      </c>
      <c r="L239" s="48">
        <v>100</v>
      </c>
      <c r="M239" s="66"/>
      <c r="N239" s="67"/>
      <c r="O239" s="83"/>
      <c r="P239" s="83"/>
      <c r="Q239" s="96"/>
      <c r="R239" s="66"/>
      <c r="S239" s="67"/>
      <c r="T239" s="83"/>
      <c r="U239" s="67"/>
      <c r="V239" s="68"/>
      <c r="W239" s="114"/>
      <c r="X239" s="83"/>
      <c r="Y239" s="83"/>
      <c r="Z239" s="67"/>
      <c r="AA239" s="70"/>
    </row>
    <row r="240" spans="1:27" ht="25.5">
      <c r="A240" s="48" t="s">
        <v>55</v>
      </c>
      <c r="B240" s="44" t="s">
        <v>18</v>
      </c>
      <c r="C240" s="116"/>
      <c r="D240" s="117"/>
      <c r="E240" s="117"/>
      <c r="F240" s="117"/>
      <c r="G240" s="118"/>
      <c r="H240" s="116"/>
      <c r="I240" s="117"/>
      <c r="J240" s="117"/>
      <c r="K240" s="117"/>
      <c r="L240" s="118"/>
      <c r="M240" s="116"/>
      <c r="N240" s="117"/>
      <c r="O240" s="117"/>
      <c r="P240" s="117"/>
      <c r="Q240" s="118"/>
      <c r="R240" s="116">
        <v>347545</v>
      </c>
      <c r="S240" s="117">
        <v>0</v>
      </c>
      <c r="T240" s="117">
        <v>0</v>
      </c>
      <c r="U240" s="117">
        <v>0</v>
      </c>
      <c r="V240" s="118">
        <v>0</v>
      </c>
      <c r="W240" s="116">
        <v>347545</v>
      </c>
      <c r="X240" s="117">
        <v>0</v>
      </c>
      <c r="Y240" s="117">
        <v>0</v>
      </c>
      <c r="Z240" s="117">
        <v>0</v>
      </c>
      <c r="AA240" s="119">
        <v>0</v>
      </c>
    </row>
    <row r="241" spans="1:27">
      <c r="A241" s="6" t="s">
        <v>56</v>
      </c>
      <c r="B241" s="12" t="s">
        <v>20</v>
      </c>
      <c r="C241" s="53">
        <v>1799142</v>
      </c>
      <c r="D241" s="54">
        <v>1781928</v>
      </c>
      <c r="E241" s="6">
        <v>99</v>
      </c>
      <c r="F241" s="54">
        <v>1467550</v>
      </c>
      <c r="G241" s="48">
        <v>82</v>
      </c>
      <c r="H241" s="53">
        <v>1135622</v>
      </c>
      <c r="I241" s="54">
        <v>842587</v>
      </c>
      <c r="J241" s="6">
        <v>74</v>
      </c>
      <c r="K241" s="54">
        <v>842587</v>
      </c>
      <c r="L241" s="48">
        <v>74</v>
      </c>
      <c r="M241" s="53">
        <v>822900</v>
      </c>
      <c r="N241" s="54">
        <v>808077</v>
      </c>
      <c r="O241" s="6">
        <v>98</v>
      </c>
      <c r="P241" s="54">
        <v>460532</v>
      </c>
      <c r="Q241" s="48">
        <v>56</v>
      </c>
      <c r="R241" s="53">
        <v>280000</v>
      </c>
      <c r="S241" s="6">
        <v>0</v>
      </c>
      <c r="T241" s="6">
        <v>0</v>
      </c>
      <c r="U241" s="6">
        <v>0</v>
      </c>
      <c r="V241" s="48">
        <v>0</v>
      </c>
      <c r="W241" s="53"/>
      <c r="X241" s="6"/>
      <c r="Y241" s="6"/>
      <c r="Z241" s="6"/>
      <c r="AA241" s="93"/>
    </row>
    <row r="242" spans="1:27">
      <c r="A242" s="6" t="s">
        <v>185</v>
      </c>
      <c r="B242" s="21" t="s">
        <v>176</v>
      </c>
      <c r="C242" s="66">
        <f>C240+C241</f>
        <v>1799142</v>
      </c>
      <c r="D242" s="67">
        <f>D240+D241</f>
        <v>1781928</v>
      </c>
      <c r="E242" s="83">
        <v>99</v>
      </c>
      <c r="F242" s="67">
        <f>F240+F241</f>
        <v>1467550</v>
      </c>
      <c r="G242" s="96">
        <v>82</v>
      </c>
      <c r="H242" s="69">
        <f>H239+H241</f>
        <v>1450000</v>
      </c>
      <c r="I242" s="67">
        <f>I239+I241</f>
        <v>1156965</v>
      </c>
      <c r="J242" s="83">
        <v>80</v>
      </c>
      <c r="K242" s="67">
        <f>K239+K241</f>
        <v>1156965</v>
      </c>
      <c r="L242" s="96">
        <v>80</v>
      </c>
      <c r="M242" s="66">
        <f>M240+M241</f>
        <v>822900</v>
      </c>
      <c r="N242" s="67">
        <f>N240+N241</f>
        <v>808077</v>
      </c>
      <c r="O242" s="83">
        <v>98</v>
      </c>
      <c r="P242" s="67">
        <f>P240+P241</f>
        <v>460532</v>
      </c>
      <c r="Q242" s="96">
        <v>56</v>
      </c>
      <c r="R242" s="66">
        <f>R240+R241</f>
        <v>627545</v>
      </c>
      <c r="S242" s="67">
        <f>S240+S241</f>
        <v>0</v>
      </c>
      <c r="T242" s="83">
        <v>0</v>
      </c>
      <c r="U242" s="67">
        <f>U240+U241</f>
        <v>0</v>
      </c>
      <c r="V242" s="96">
        <v>0</v>
      </c>
      <c r="W242" s="66">
        <v>347545</v>
      </c>
      <c r="X242" s="83">
        <v>0</v>
      </c>
      <c r="Y242" s="83">
        <v>0</v>
      </c>
      <c r="Z242" s="83">
        <v>0</v>
      </c>
      <c r="AA242" s="95">
        <v>0</v>
      </c>
    </row>
    <row r="243" spans="1:27" ht="25.5">
      <c r="A243" s="48" t="s">
        <v>58</v>
      </c>
      <c r="B243" s="12" t="s">
        <v>28</v>
      </c>
      <c r="C243" s="66"/>
      <c r="D243" s="67"/>
      <c r="E243" s="83"/>
      <c r="F243" s="67"/>
      <c r="G243" s="96"/>
      <c r="H243" s="72">
        <v>30073</v>
      </c>
      <c r="I243" s="54">
        <v>30073</v>
      </c>
      <c r="J243" s="6">
        <v>100</v>
      </c>
      <c r="K243" s="54">
        <v>30073</v>
      </c>
      <c r="L243" s="48">
        <v>100</v>
      </c>
      <c r="M243" s="66"/>
      <c r="N243" s="67"/>
      <c r="O243" s="83"/>
      <c r="P243" s="67"/>
      <c r="Q243" s="96"/>
      <c r="R243" s="66"/>
      <c r="S243" s="67"/>
      <c r="T243" s="83"/>
      <c r="U243" s="67"/>
      <c r="V243" s="96"/>
      <c r="W243" s="66"/>
      <c r="X243" s="83"/>
      <c r="Y243" s="83"/>
      <c r="Z243" s="83"/>
      <c r="AA243" s="95"/>
    </row>
    <row r="244" spans="1:27" ht="25.5">
      <c r="A244" s="48" t="s">
        <v>59</v>
      </c>
      <c r="B244" s="12" t="s">
        <v>18</v>
      </c>
      <c r="C244" s="53"/>
      <c r="D244" s="6"/>
      <c r="E244" s="6"/>
      <c r="F244" s="6"/>
      <c r="G244" s="48"/>
      <c r="H244" s="53"/>
      <c r="I244" s="6"/>
      <c r="J244" s="6"/>
      <c r="K244" s="6"/>
      <c r="L244" s="48"/>
      <c r="M244" s="53"/>
      <c r="N244" s="6"/>
      <c r="O244" s="6"/>
      <c r="P244" s="6"/>
      <c r="Q244" s="48"/>
      <c r="R244" s="53">
        <v>346828</v>
      </c>
      <c r="S244" s="6">
        <v>0</v>
      </c>
      <c r="T244" s="6">
        <v>0</v>
      </c>
      <c r="U244" s="6">
        <v>0</v>
      </c>
      <c r="V244" s="48">
        <v>0</v>
      </c>
      <c r="W244" s="53">
        <v>346828</v>
      </c>
      <c r="X244" s="6">
        <v>0</v>
      </c>
      <c r="Y244" s="6">
        <v>0</v>
      </c>
      <c r="Z244" s="6">
        <v>0</v>
      </c>
      <c r="AA244" s="93">
        <v>0</v>
      </c>
    </row>
    <row r="245" spans="1:27">
      <c r="A245" s="6" t="s">
        <v>60</v>
      </c>
      <c r="B245" s="12" t="s">
        <v>20</v>
      </c>
      <c r="C245" s="53">
        <v>225073</v>
      </c>
      <c r="D245" s="55">
        <v>225073</v>
      </c>
      <c r="E245" s="6">
        <v>100</v>
      </c>
      <c r="F245" s="54">
        <v>195000</v>
      </c>
      <c r="G245" s="48">
        <v>87</v>
      </c>
      <c r="H245" s="53">
        <v>569927</v>
      </c>
      <c r="I245" s="54">
        <v>569927</v>
      </c>
      <c r="J245" s="6">
        <v>100</v>
      </c>
      <c r="K245" s="54">
        <v>569927</v>
      </c>
      <c r="L245" s="48">
        <v>100</v>
      </c>
      <c r="M245" s="53">
        <v>384768</v>
      </c>
      <c r="N245" s="54">
        <v>346828</v>
      </c>
      <c r="O245" s="6">
        <v>90</v>
      </c>
      <c r="P245" s="6">
        <v>0</v>
      </c>
      <c r="Q245" s="48">
        <v>0</v>
      </c>
      <c r="R245" s="53">
        <v>110000</v>
      </c>
      <c r="S245" s="6">
        <v>0</v>
      </c>
      <c r="T245" s="6">
        <v>0</v>
      </c>
      <c r="U245" s="6">
        <v>0</v>
      </c>
      <c r="V245" s="48">
        <v>0</v>
      </c>
      <c r="W245" s="53"/>
      <c r="X245" s="6"/>
      <c r="Y245" s="6"/>
      <c r="Z245" s="6"/>
      <c r="AA245" s="93"/>
    </row>
    <row r="246" spans="1:27">
      <c r="A246" s="6" t="s">
        <v>186</v>
      </c>
      <c r="B246" s="39" t="s">
        <v>177</v>
      </c>
      <c r="C246" s="66">
        <f>C244+C245</f>
        <v>225073</v>
      </c>
      <c r="D246" s="67">
        <f>D244+D245</f>
        <v>225073</v>
      </c>
      <c r="E246" s="83">
        <v>100</v>
      </c>
      <c r="F246" s="67">
        <f>F244+F245</f>
        <v>195000</v>
      </c>
      <c r="G246" s="96">
        <v>87</v>
      </c>
      <c r="H246" s="69">
        <f>H243+H245</f>
        <v>600000</v>
      </c>
      <c r="I246" s="67">
        <f>I243+I245</f>
        <v>600000</v>
      </c>
      <c r="J246" s="83">
        <v>100</v>
      </c>
      <c r="K246" s="67">
        <f>K243+K245</f>
        <v>600000</v>
      </c>
      <c r="L246" s="96">
        <v>100</v>
      </c>
      <c r="M246" s="66">
        <f>M244+M245</f>
        <v>384768</v>
      </c>
      <c r="N246" s="67">
        <f>N244+N245</f>
        <v>346828</v>
      </c>
      <c r="O246" s="83">
        <v>90</v>
      </c>
      <c r="P246" s="83">
        <v>0</v>
      </c>
      <c r="Q246" s="96">
        <v>0</v>
      </c>
      <c r="R246" s="66">
        <f>R244+R245</f>
        <v>456828</v>
      </c>
      <c r="S246" s="67">
        <f>S244+S245</f>
        <v>0</v>
      </c>
      <c r="T246" s="83">
        <v>0</v>
      </c>
      <c r="U246" s="67">
        <f>U244+U245</f>
        <v>0</v>
      </c>
      <c r="V246" s="96">
        <v>0</v>
      </c>
      <c r="W246" s="66">
        <v>346828</v>
      </c>
      <c r="X246" s="83">
        <v>0</v>
      </c>
      <c r="Y246" s="83">
        <v>0</v>
      </c>
      <c r="Z246" s="83">
        <v>0</v>
      </c>
      <c r="AA246" s="95">
        <v>0</v>
      </c>
    </row>
    <row r="247" spans="1:27" ht="25.5">
      <c r="A247" s="48" t="s">
        <v>62</v>
      </c>
      <c r="B247" s="12" t="s">
        <v>18</v>
      </c>
      <c r="C247" s="53"/>
      <c r="D247" s="6"/>
      <c r="E247" s="6"/>
      <c r="F247" s="6"/>
      <c r="G247" s="48"/>
      <c r="H247" s="53"/>
      <c r="I247" s="6"/>
      <c r="J247" s="6"/>
      <c r="K247" s="6"/>
      <c r="L247" s="48"/>
      <c r="M247" s="53"/>
      <c r="N247" s="6"/>
      <c r="O247" s="6"/>
      <c r="P247" s="6"/>
      <c r="Q247" s="48"/>
      <c r="R247" s="53">
        <v>672011</v>
      </c>
      <c r="S247" s="6">
        <v>0</v>
      </c>
      <c r="T247" s="6">
        <v>0</v>
      </c>
      <c r="U247" s="6">
        <v>0</v>
      </c>
      <c r="V247" s="48">
        <v>0</v>
      </c>
      <c r="W247" s="53">
        <v>672011</v>
      </c>
      <c r="X247" s="6">
        <v>0</v>
      </c>
      <c r="Y247" s="6">
        <v>0</v>
      </c>
      <c r="Z247" s="6">
        <v>0</v>
      </c>
      <c r="AA247" s="93">
        <v>0</v>
      </c>
    </row>
    <row r="248" spans="1:27" ht="25.5">
      <c r="A248" s="48" t="s">
        <v>63</v>
      </c>
      <c r="B248" s="12" t="s">
        <v>29</v>
      </c>
      <c r="C248" s="53"/>
      <c r="D248" s="6"/>
      <c r="E248" s="6"/>
      <c r="F248" s="6"/>
      <c r="G248" s="48"/>
      <c r="H248" s="53"/>
      <c r="I248" s="6"/>
      <c r="J248" s="6"/>
      <c r="K248" s="6"/>
      <c r="L248" s="48"/>
      <c r="M248" s="53"/>
      <c r="N248" s="6"/>
      <c r="O248" s="6"/>
      <c r="P248" s="6"/>
      <c r="Q248" s="48"/>
      <c r="R248" s="53"/>
      <c r="S248" s="6"/>
      <c r="T248" s="6"/>
      <c r="U248" s="6"/>
      <c r="V248" s="48"/>
      <c r="W248" s="53">
        <v>400824</v>
      </c>
      <c r="X248" s="6">
        <v>0</v>
      </c>
      <c r="Y248" s="6">
        <v>0</v>
      </c>
      <c r="Z248" s="6">
        <v>0</v>
      </c>
      <c r="AA248" s="93">
        <v>0</v>
      </c>
    </row>
    <row r="249" spans="1:27">
      <c r="A249" s="6" t="s">
        <v>64</v>
      </c>
      <c r="B249" s="12" t="s">
        <v>20</v>
      </c>
      <c r="C249" s="53">
        <v>651525</v>
      </c>
      <c r="D249" s="54">
        <v>651447</v>
      </c>
      <c r="E249" s="6">
        <v>100</v>
      </c>
      <c r="F249" s="54">
        <v>651447</v>
      </c>
      <c r="G249" s="48">
        <v>100</v>
      </c>
      <c r="H249" s="53">
        <v>675000</v>
      </c>
      <c r="I249" s="54">
        <v>608863</v>
      </c>
      <c r="J249" s="6">
        <v>90</v>
      </c>
      <c r="K249" s="54">
        <v>608863</v>
      </c>
      <c r="L249" s="48">
        <v>90</v>
      </c>
      <c r="M249" s="53">
        <v>676450</v>
      </c>
      <c r="N249" s="54">
        <v>672011</v>
      </c>
      <c r="O249" s="6">
        <v>99</v>
      </c>
      <c r="P249" s="6">
        <v>0</v>
      </c>
      <c r="Q249" s="48">
        <v>0</v>
      </c>
      <c r="R249" s="53">
        <v>470000</v>
      </c>
      <c r="S249" s="54">
        <v>400824</v>
      </c>
      <c r="T249" s="6">
        <v>85</v>
      </c>
      <c r="U249" s="6">
        <v>0</v>
      </c>
      <c r="V249" s="48">
        <v>0</v>
      </c>
      <c r="W249" s="53"/>
      <c r="X249" s="6"/>
      <c r="Y249" s="6"/>
      <c r="Z249" s="6"/>
      <c r="AA249" s="93"/>
    </row>
    <row r="250" spans="1:27">
      <c r="A250" s="6" t="s">
        <v>88</v>
      </c>
      <c r="B250" s="39" t="s">
        <v>178</v>
      </c>
      <c r="C250" s="66">
        <f>C247+C248+C249</f>
        <v>651525</v>
      </c>
      <c r="D250" s="67">
        <f>D247+D248+D249</f>
        <v>651447</v>
      </c>
      <c r="E250" s="83">
        <v>100</v>
      </c>
      <c r="F250" s="67">
        <f>F247+F248+F249</f>
        <v>651447</v>
      </c>
      <c r="G250" s="96">
        <v>100</v>
      </c>
      <c r="H250" s="66">
        <f>H247+H248+H249</f>
        <v>675000</v>
      </c>
      <c r="I250" s="67">
        <f>I247+I248+I249</f>
        <v>608863</v>
      </c>
      <c r="J250" s="25">
        <v>90</v>
      </c>
      <c r="K250" s="67">
        <f>K247+K248+K249</f>
        <v>608863</v>
      </c>
      <c r="L250" s="31">
        <v>90</v>
      </c>
      <c r="M250" s="66">
        <f>M247+M248+M249</f>
        <v>676450</v>
      </c>
      <c r="N250" s="67">
        <f>N247+N248+N249</f>
        <v>672011</v>
      </c>
      <c r="O250" s="25">
        <v>99</v>
      </c>
      <c r="P250" s="67">
        <f>P247+P248+P249</f>
        <v>0</v>
      </c>
      <c r="Q250" s="96">
        <v>0</v>
      </c>
      <c r="R250" s="66">
        <f>R247+R248+R249</f>
        <v>1142011</v>
      </c>
      <c r="S250" s="67">
        <f>S247+S248+S249</f>
        <v>400824</v>
      </c>
      <c r="T250" s="25">
        <v>35</v>
      </c>
      <c r="U250" s="67">
        <f>U247+U248+U249</f>
        <v>0</v>
      </c>
      <c r="V250" s="68">
        <v>0</v>
      </c>
      <c r="W250" s="66">
        <f>W247+W248+W249</f>
        <v>1072835</v>
      </c>
      <c r="X250" s="67">
        <f>X247+X248+X249</f>
        <v>0</v>
      </c>
      <c r="Y250" s="25">
        <f>(X250/W250)*100</f>
        <v>0</v>
      </c>
      <c r="Z250" s="67">
        <f>Z247+Z248+Z249</f>
        <v>0</v>
      </c>
      <c r="AA250" s="70">
        <f>(Z250/W250)*100</f>
        <v>0</v>
      </c>
    </row>
    <row r="251" spans="1:27" ht="25.5">
      <c r="A251" s="48" t="s">
        <v>66</v>
      </c>
      <c r="B251" s="12" t="s">
        <v>28</v>
      </c>
      <c r="C251" s="66"/>
      <c r="D251" s="67"/>
      <c r="E251" s="83"/>
      <c r="F251" s="67"/>
      <c r="G251" s="96"/>
      <c r="H251" s="72">
        <v>254712</v>
      </c>
      <c r="I251" s="54">
        <v>254712</v>
      </c>
      <c r="J251" s="17">
        <v>100</v>
      </c>
      <c r="K251" s="54">
        <v>254712</v>
      </c>
      <c r="L251" s="35">
        <v>100</v>
      </c>
      <c r="M251" s="66"/>
      <c r="N251" s="67"/>
      <c r="O251" s="25"/>
      <c r="P251" s="67"/>
      <c r="Q251" s="96"/>
      <c r="R251" s="66"/>
      <c r="S251" s="67"/>
      <c r="T251" s="25"/>
      <c r="U251" s="67"/>
      <c r="V251" s="68"/>
      <c r="W251" s="66"/>
      <c r="X251" s="67"/>
      <c r="Y251" s="25"/>
      <c r="Z251" s="67"/>
      <c r="AA251" s="70"/>
    </row>
    <row r="252" spans="1:27" ht="25.5">
      <c r="A252" s="48" t="s">
        <v>67</v>
      </c>
      <c r="B252" s="12" t="s">
        <v>18</v>
      </c>
      <c r="C252" s="53"/>
      <c r="D252" s="6"/>
      <c r="E252" s="6"/>
      <c r="F252" s="6"/>
      <c r="G252" s="48"/>
      <c r="H252" s="53"/>
      <c r="I252" s="6"/>
      <c r="J252" s="6"/>
      <c r="K252" s="6"/>
      <c r="L252" s="48"/>
      <c r="M252" s="53"/>
      <c r="N252" s="6"/>
      <c r="O252" s="6"/>
      <c r="P252" s="6"/>
      <c r="Q252" s="48"/>
      <c r="R252" s="53">
        <v>260307</v>
      </c>
      <c r="S252" s="6">
        <v>0</v>
      </c>
      <c r="T252" s="6">
        <v>0</v>
      </c>
      <c r="U252" s="6">
        <v>0</v>
      </c>
      <c r="V252" s="48">
        <v>0</v>
      </c>
      <c r="W252" s="53">
        <v>260307</v>
      </c>
      <c r="X252" s="6">
        <v>0</v>
      </c>
      <c r="Y252" s="6">
        <v>0</v>
      </c>
      <c r="Z252" s="6">
        <v>0</v>
      </c>
      <c r="AA252" s="93">
        <v>0</v>
      </c>
    </row>
    <row r="253" spans="1:27" ht="15" customHeight="1">
      <c r="A253" s="48" t="s">
        <v>90</v>
      </c>
      <c r="B253" s="12" t="s">
        <v>20</v>
      </c>
      <c r="C253" s="53">
        <v>1215007</v>
      </c>
      <c r="D253" s="54">
        <v>1211724</v>
      </c>
      <c r="E253" s="6">
        <v>100</v>
      </c>
      <c r="F253" s="54">
        <v>957012</v>
      </c>
      <c r="G253" s="48">
        <v>79</v>
      </c>
      <c r="H253" s="53">
        <v>1025288</v>
      </c>
      <c r="I253" s="54">
        <v>880576</v>
      </c>
      <c r="J253" s="6">
        <v>86</v>
      </c>
      <c r="K253" s="54">
        <v>880576</v>
      </c>
      <c r="L253" s="48">
        <v>86</v>
      </c>
      <c r="M253" s="53">
        <v>260450</v>
      </c>
      <c r="N253" s="54">
        <v>260307</v>
      </c>
      <c r="O253" s="6">
        <v>100</v>
      </c>
      <c r="P253" s="6">
        <v>0</v>
      </c>
      <c r="Q253" s="48">
        <v>0</v>
      </c>
      <c r="R253" s="53">
        <v>170000</v>
      </c>
      <c r="S253" s="6">
        <v>0</v>
      </c>
      <c r="T253" s="6">
        <v>0</v>
      </c>
      <c r="U253" s="6">
        <v>0</v>
      </c>
      <c r="V253" s="48">
        <v>0</v>
      </c>
      <c r="W253" s="53"/>
      <c r="X253" s="6"/>
      <c r="Y253" s="6"/>
      <c r="Z253" s="6"/>
      <c r="AA253" s="93"/>
    </row>
    <row r="254" spans="1:27" ht="12.75" customHeight="1">
      <c r="A254" s="48" t="s">
        <v>187</v>
      </c>
      <c r="B254" s="21" t="s">
        <v>179</v>
      </c>
      <c r="C254" s="66">
        <f>C252+C253</f>
        <v>1215007</v>
      </c>
      <c r="D254" s="67">
        <f>D252+D253</f>
        <v>1211724</v>
      </c>
      <c r="E254" s="83">
        <v>100</v>
      </c>
      <c r="F254" s="67">
        <f>F252+F253</f>
        <v>957012</v>
      </c>
      <c r="G254" s="96">
        <v>79</v>
      </c>
      <c r="H254" s="69">
        <f>H251+H253</f>
        <v>1280000</v>
      </c>
      <c r="I254" s="67">
        <f>I251+I253</f>
        <v>1135288</v>
      </c>
      <c r="J254" s="83">
        <v>89</v>
      </c>
      <c r="K254" s="67">
        <f>K251+K253</f>
        <v>1135288</v>
      </c>
      <c r="L254" s="96">
        <v>89</v>
      </c>
      <c r="M254" s="66">
        <f>M252+M253</f>
        <v>260450</v>
      </c>
      <c r="N254" s="67">
        <f>N252+N253</f>
        <v>260307</v>
      </c>
      <c r="O254" s="83">
        <v>100</v>
      </c>
      <c r="P254" s="83">
        <v>0</v>
      </c>
      <c r="Q254" s="96">
        <v>0</v>
      </c>
      <c r="R254" s="66">
        <f>R252+R253</f>
        <v>430307</v>
      </c>
      <c r="S254" s="67">
        <f>S252+S253</f>
        <v>0</v>
      </c>
      <c r="T254" s="83">
        <v>0</v>
      </c>
      <c r="U254" s="67">
        <f>U252+U253</f>
        <v>0</v>
      </c>
      <c r="V254" s="96">
        <v>0</v>
      </c>
      <c r="W254" s="66">
        <v>260307</v>
      </c>
      <c r="X254" s="83">
        <v>0</v>
      </c>
      <c r="Y254" s="83">
        <v>0</v>
      </c>
      <c r="Z254" s="83">
        <v>0</v>
      </c>
      <c r="AA254" s="95">
        <v>0</v>
      </c>
    </row>
    <row r="255" spans="1:27" ht="27" customHeight="1">
      <c r="A255" s="48" t="s">
        <v>69</v>
      </c>
      <c r="B255" s="12" t="s">
        <v>28</v>
      </c>
      <c r="C255" s="66"/>
      <c r="D255" s="67"/>
      <c r="E255" s="83"/>
      <c r="F255" s="67"/>
      <c r="G255" s="96"/>
      <c r="H255" s="72">
        <v>135204</v>
      </c>
      <c r="I255" s="54">
        <v>135204</v>
      </c>
      <c r="J255" s="6">
        <v>100</v>
      </c>
      <c r="K255" s="54">
        <v>135204</v>
      </c>
      <c r="L255" s="48">
        <v>100</v>
      </c>
      <c r="M255" s="66"/>
      <c r="N255" s="67"/>
      <c r="O255" s="83"/>
      <c r="P255" s="83"/>
      <c r="Q255" s="96"/>
      <c r="R255" s="66"/>
      <c r="S255" s="67"/>
      <c r="T255" s="83"/>
      <c r="U255" s="67"/>
      <c r="V255" s="96"/>
      <c r="W255" s="66"/>
      <c r="X255" s="83"/>
      <c r="Y255" s="83"/>
      <c r="Z255" s="83"/>
      <c r="AA255" s="95"/>
    </row>
    <row r="256" spans="1:27" ht="25.5">
      <c r="A256" s="48" t="s">
        <v>70</v>
      </c>
      <c r="B256" s="12" t="s">
        <v>18</v>
      </c>
      <c r="C256" s="53"/>
      <c r="D256" s="6"/>
      <c r="E256" s="6"/>
      <c r="F256" s="6"/>
      <c r="G256" s="48"/>
      <c r="H256" s="53"/>
      <c r="I256" s="6"/>
      <c r="J256" s="6"/>
      <c r="K256" s="6"/>
      <c r="L256" s="48"/>
      <c r="M256" s="53"/>
      <c r="N256" s="6"/>
      <c r="O256" s="6"/>
      <c r="P256" s="6"/>
      <c r="Q256" s="48"/>
      <c r="R256" s="53">
        <v>695346</v>
      </c>
      <c r="S256" s="6">
        <v>0</v>
      </c>
      <c r="T256" s="6">
        <v>0</v>
      </c>
      <c r="U256" s="6">
        <v>0</v>
      </c>
      <c r="V256" s="48">
        <v>0</v>
      </c>
      <c r="W256" s="53">
        <v>695346</v>
      </c>
      <c r="X256" s="6">
        <v>0</v>
      </c>
      <c r="Y256" s="6">
        <v>0</v>
      </c>
      <c r="Z256" s="6">
        <v>0</v>
      </c>
      <c r="AA256" s="93">
        <v>0</v>
      </c>
    </row>
    <row r="257" spans="1:27">
      <c r="A257" s="48" t="s">
        <v>71</v>
      </c>
      <c r="B257" s="12" t="s">
        <v>20</v>
      </c>
      <c r="C257" s="53">
        <v>1149630</v>
      </c>
      <c r="D257" s="54">
        <v>1147056</v>
      </c>
      <c r="E257" s="6">
        <v>100</v>
      </c>
      <c r="F257" s="54">
        <v>1011852</v>
      </c>
      <c r="G257" s="48">
        <v>88</v>
      </c>
      <c r="H257" s="53">
        <v>884796</v>
      </c>
      <c r="I257" s="54">
        <v>660811</v>
      </c>
      <c r="J257" s="6">
        <v>75</v>
      </c>
      <c r="K257" s="54">
        <v>660811</v>
      </c>
      <c r="L257" s="48">
        <v>75</v>
      </c>
      <c r="M257" s="53">
        <v>695346</v>
      </c>
      <c r="N257" s="54">
        <v>695346</v>
      </c>
      <c r="O257" s="6">
        <v>100</v>
      </c>
      <c r="P257" s="6">
        <v>0</v>
      </c>
      <c r="Q257" s="48">
        <v>0</v>
      </c>
      <c r="R257" s="53">
        <v>220000</v>
      </c>
      <c r="S257" s="6">
        <v>0</v>
      </c>
      <c r="T257" s="6">
        <v>0</v>
      </c>
      <c r="U257" s="6">
        <v>0</v>
      </c>
      <c r="V257" s="48">
        <v>0</v>
      </c>
      <c r="W257" s="53"/>
      <c r="X257" s="6"/>
      <c r="Y257" s="6"/>
      <c r="Z257" s="6"/>
      <c r="AA257" s="93"/>
    </row>
    <row r="258" spans="1:27">
      <c r="A258" s="48" t="s">
        <v>92</v>
      </c>
      <c r="B258" s="45" t="s">
        <v>180</v>
      </c>
      <c r="C258" s="66">
        <f>C256+C257</f>
        <v>1149630</v>
      </c>
      <c r="D258" s="67">
        <f>D256+D257</f>
        <v>1147056</v>
      </c>
      <c r="E258" s="83">
        <v>100</v>
      </c>
      <c r="F258" s="67">
        <f>F256+F257</f>
        <v>1011852</v>
      </c>
      <c r="G258" s="96">
        <v>88</v>
      </c>
      <c r="H258" s="66">
        <f>H255+H257</f>
        <v>1020000</v>
      </c>
      <c r="I258" s="66">
        <f>I255+I257</f>
        <v>796015</v>
      </c>
      <c r="J258" s="83">
        <v>78</v>
      </c>
      <c r="K258" s="66">
        <f>K255+K257</f>
        <v>796015</v>
      </c>
      <c r="L258" s="96">
        <v>78</v>
      </c>
      <c r="M258" s="66">
        <f>M256+M257</f>
        <v>695346</v>
      </c>
      <c r="N258" s="67">
        <f>N256+N257</f>
        <v>695346</v>
      </c>
      <c r="O258" s="83">
        <v>100</v>
      </c>
      <c r="P258" s="83">
        <v>0</v>
      </c>
      <c r="Q258" s="96">
        <v>0</v>
      </c>
      <c r="R258" s="66">
        <f>R256+R257</f>
        <v>915346</v>
      </c>
      <c r="S258" s="67">
        <f>S256+S257</f>
        <v>0</v>
      </c>
      <c r="T258" s="83">
        <v>0</v>
      </c>
      <c r="U258" s="67">
        <f>U256+U257</f>
        <v>0</v>
      </c>
      <c r="V258" s="96">
        <v>0</v>
      </c>
      <c r="W258" s="66">
        <v>695346</v>
      </c>
      <c r="X258" s="83">
        <v>0</v>
      </c>
      <c r="Y258" s="83">
        <v>0</v>
      </c>
      <c r="Z258" s="83">
        <v>0</v>
      </c>
      <c r="AA258" s="95">
        <v>0</v>
      </c>
    </row>
    <row r="259" spans="1:27" ht="25.5">
      <c r="A259" s="48" t="s">
        <v>94</v>
      </c>
      <c r="B259" s="12" t="s">
        <v>18</v>
      </c>
      <c r="C259" s="53"/>
      <c r="D259" s="6"/>
      <c r="E259" s="6"/>
      <c r="F259" s="6"/>
      <c r="G259" s="48"/>
      <c r="H259" s="53"/>
      <c r="I259" s="6"/>
      <c r="J259" s="6"/>
      <c r="K259" s="6"/>
      <c r="L259" s="48"/>
      <c r="M259" s="53"/>
      <c r="N259" s="6"/>
      <c r="O259" s="6"/>
      <c r="P259" s="6"/>
      <c r="Q259" s="48"/>
      <c r="R259" s="53">
        <v>424429</v>
      </c>
      <c r="S259" s="6">
        <v>0</v>
      </c>
      <c r="T259" s="6">
        <v>0</v>
      </c>
      <c r="U259" s="6">
        <v>0</v>
      </c>
      <c r="V259" s="48">
        <v>0</v>
      </c>
      <c r="W259" s="53">
        <v>424429</v>
      </c>
      <c r="X259" s="6">
        <v>0</v>
      </c>
      <c r="Y259" s="6">
        <v>0</v>
      </c>
      <c r="Z259" s="6">
        <v>0</v>
      </c>
      <c r="AA259" s="93">
        <v>0</v>
      </c>
    </row>
    <row r="260" spans="1:27">
      <c r="A260" s="48" t="s">
        <v>95</v>
      </c>
      <c r="B260" s="12" t="s">
        <v>20</v>
      </c>
      <c r="C260" s="53">
        <v>1093537</v>
      </c>
      <c r="D260" s="54">
        <v>1093294</v>
      </c>
      <c r="E260" s="6">
        <v>100</v>
      </c>
      <c r="F260" s="54">
        <v>1093294</v>
      </c>
      <c r="G260" s="48">
        <v>100</v>
      </c>
      <c r="H260" s="53">
        <v>835000</v>
      </c>
      <c r="I260" s="54">
        <v>835000</v>
      </c>
      <c r="J260" s="6">
        <v>100</v>
      </c>
      <c r="K260" s="54">
        <v>835000</v>
      </c>
      <c r="L260" s="48">
        <v>100</v>
      </c>
      <c r="M260" s="53">
        <v>769429</v>
      </c>
      <c r="N260" s="54">
        <v>769429</v>
      </c>
      <c r="O260" s="6">
        <v>100</v>
      </c>
      <c r="P260" s="54">
        <v>345000</v>
      </c>
      <c r="Q260" s="48">
        <v>45</v>
      </c>
      <c r="R260" s="53"/>
      <c r="S260" s="6"/>
      <c r="T260" s="6"/>
      <c r="U260" s="6"/>
      <c r="V260" s="48"/>
      <c r="W260" s="53"/>
      <c r="X260" s="6"/>
      <c r="Y260" s="6"/>
      <c r="Z260" s="6"/>
      <c r="AA260" s="93"/>
    </row>
    <row r="261" spans="1:27">
      <c r="A261" s="48" t="s">
        <v>96</v>
      </c>
      <c r="B261" s="21" t="s">
        <v>181</v>
      </c>
      <c r="C261" s="66">
        <f>C259+C260</f>
        <v>1093537</v>
      </c>
      <c r="D261" s="67">
        <f>D259+D260</f>
        <v>1093294</v>
      </c>
      <c r="E261" s="83">
        <v>100</v>
      </c>
      <c r="F261" s="67">
        <f>F259+F260</f>
        <v>1093294</v>
      </c>
      <c r="G261" s="96">
        <v>100</v>
      </c>
      <c r="H261" s="66">
        <f>H259+H260</f>
        <v>835000</v>
      </c>
      <c r="I261" s="67">
        <f>I259+I260</f>
        <v>835000</v>
      </c>
      <c r="J261" s="83">
        <v>100</v>
      </c>
      <c r="K261" s="67">
        <f>K259+K260</f>
        <v>835000</v>
      </c>
      <c r="L261" s="96">
        <v>100</v>
      </c>
      <c r="M261" s="66">
        <f>M259+M260</f>
        <v>769429</v>
      </c>
      <c r="N261" s="67">
        <f>N259+N260</f>
        <v>769429</v>
      </c>
      <c r="O261" s="83">
        <v>100</v>
      </c>
      <c r="P261" s="67">
        <f>P259+P260</f>
        <v>345000</v>
      </c>
      <c r="Q261" s="96">
        <v>45</v>
      </c>
      <c r="R261" s="66">
        <f>R259+R260</f>
        <v>424429</v>
      </c>
      <c r="S261" s="67">
        <f>S259+S260</f>
        <v>0</v>
      </c>
      <c r="T261" s="83">
        <v>0</v>
      </c>
      <c r="U261" s="67">
        <f>U259+U260</f>
        <v>0</v>
      </c>
      <c r="V261" s="96">
        <v>0</v>
      </c>
      <c r="W261" s="66">
        <v>424429</v>
      </c>
      <c r="X261" s="83">
        <v>0</v>
      </c>
      <c r="Y261" s="83">
        <v>0</v>
      </c>
      <c r="Z261" s="83">
        <v>0</v>
      </c>
      <c r="AA261" s="95">
        <v>0</v>
      </c>
    </row>
    <row r="262" spans="1:27" ht="25.5">
      <c r="A262" s="48" t="s">
        <v>98</v>
      </c>
      <c r="B262" s="12" t="s">
        <v>28</v>
      </c>
      <c r="C262" s="66"/>
      <c r="D262" s="67"/>
      <c r="E262" s="83"/>
      <c r="F262" s="67"/>
      <c r="G262" s="96"/>
      <c r="H262" s="72">
        <v>68369</v>
      </c>
      <c r="I262" s="54">
        <v>68369</v>
      </c>
      <c r="J262" s="6">
        <v>100</v>
      </c>
      <c r="K262" s="54">
        <v>68369</v>
      </c>
      <c r="L262" s="48">
        <v>100</v>
      </c>
      <c r="M262" s="66"/>
      <c r="N262" s="67"/>
      <c r="O262" s="83"/>
      <c r="P262" s="67"/>
      <c r="Q262" s="96"/>
      <c r="R262" s="66"/>
      <c r="S262" s="67"/>
      <c r="T262" s="83"/>
      <c r="U262" s="67"/>
      <c r="V262" s="96"/>
      <c r="W262" s="66"/>
      <c r="X262" s="83"/>
      <c r="Y262" s="83"/>
      <c r="Z262" s="83"/>
      <c r="AA262" s="95"/>
    </row>
    <row r="263" spans="1:27" ht="25.5">
      <c r="A263" s="48" t="s">
        <v>99</v>
      </c>
      <c r="B263" s="12" t="s">
        <v>18</v>
      </c>
      <c r="C263" s="53"/>
      <c r="D263" s="6"/>
      <c r="E263" s="6"/>
      <c r="F263" s="6"/>
      <c r="G263" s="48"/>
      <c r="H263" s="53"/>
      <c r="I263" s="6"/>
      <c r="J263" s="6"/>
      <c r="K263" s="6"/>
      <c r="L263" s="48"/>
      <c r="M263" s="53"/>
      <c r="N263" s="6"/>
      <c r="O263" s="6"/>
      <c r="P263" s="6"/>
      <c r="Q263" s="48"/>
      <c r="R263" s="53">
        <v>211450</v>
      </c>
      <c r="S263" s="6">
        <v>0</v>
      </c>
      <c r="T263" s="6">
        <v>0</v>
      </c>
      <c r="U263" s="6">
        <v>0</v>
      </c>
      <c r="V263" s="48">
        <v>0</v>
      </c>
      <c r="W263" s="53">
        <v>211450</v>
      </c>
      <c r="X263" s="6">
        <v>0</v>
      </c>
      <c r="Y263" s="6">
        <v>0</v>
      </c>
      <c r="Z263" s="6">
        <v>0</v>
      </c>
      <c r="AA263" s="93">
        <v>0</v>
      </c>
    </row>
    <row r="264" spans="1:27">
      <c r="A264" s="48" t="s">
        <v>100</v>
      </c>
      <c r="B264" s="12" t="s">
        <v>20</v>
      </c>
      <c r="C264" s="53">
        <v>271722</v>
      </c>
      <c r="D264" s="54">
        <v>270432</v>
      </c>
      <c r="E264" s="6">
        <v>100</v>
      </c>
      <c r="F264" s="54">
        <v>202063</v>
      </c>
      <c r="G264" s="48">
        <v>74</v>
      </c>
      <c r="H264" s="53">
        <v>331631</v>
      </c>
      <c r="I264" s="54">
        <v>294186</v>
      </c>
      <c r="J264" s="6">
        <v>89</v>
      </c>
      <c r="K264" s="54">
        <v>294186</v>
      </c>
      <c r="L264" s="48">
        <v>89</v>
      </c>
      <c r="M264" s="53">
        <v>211450</v>
      </c>
      <c r="N264" s="54">
        <v>211450</v>
      </c>
      <c r="O264" s="6">
        <v>100</v>
      </c>
      <c r="P264" s="6">
        <v>0</v>
      </c>
      <c r="Q264" s="48">
        <v>0</v>
      </c>
      <c r="R264" s="53">
        <v>80000</v>
      </c>
      <c r="S264" s="6">
        <v>0</v>
      </c>
      <c r="T264" s="6">
        <v>0</v>
      </c>
      <c r="U264" s="6">
        <v>0</v>
      </c>
      <c r="V264" s="48">
        <v>0</v>
      </c>
      <c r="W264" s="53"/>
      <c r="X264" s="6"/>
      <c r="Y264" s="6"/>
      <c r="Z264" s="6"/>
      <c r="AA264" s="93"/>
    </row>
    <row r="265" spans="1:27">
      <c r="A265" s="48" t="s">
        <v>101</v>
      </c>
      <c r="B265" s="21" t="s">
        <v>182</v>
      </c>
      <c r="C265" s="66">
        <f>C263+C264</f>
        <v>271722</v>
      </c>
      <c r="D265" s="67">
        <f>D263+D264</f>
        <v>270432</v>
      </c>
      <c r="E265" s="83">
        <v>100</v>
      </c>
      <c r="F265" s="67">
        <f>F263+F264</f>
        <v>202063</v>
      </c>
      <c r="G265" s="96">
        <v>74</v>
      </c>
      <c r="H265" s="69">
        <f>H262+H264</f>
        <v>400000</v>
      </c>
      <c r="I265" s="67">
        <f>I262+I264</f>
        <v>362555</v>
      </c>
      <c r="J265" s="83">
        <v>91</v>
      </c>
      <c r="K265" s="67">
        <f>K262+K264</f>
        <v>362555</v>
      </c>
      <c r="L265" s="96">
        <v>91</v>
      </c>
      <c r="M265" s="66">
        <f>M263+M264</f>
        <v>211450</v>
      </c>
      <c r="N265" s="67">
        <f>N263+N264</f>
        <v>211450</v>
      </c>
      <c r="O265" s="83">
        <v>100</v>
      </c>
      <c r="P265" s="83">
        <v>0</v>
      </c>
      <c r="Q265" s="96">
        <v>0</v>
      </c>
      <c r="R265" s="66">
        <f>R263+R264</f>
        <v>291450</v>
      </c>
      <c r="S265" s="67">
        <f>S263+S264</f>
        <v>0</v>
      </c>
      <c r="T265" s="83">
        <v>0</v>
      </c>
      <c r="U265" s="67">
        <f>U263+U264</f>
        <v>0</v>
      </c>
      <c r="V265" s="96">
        <v>0</v>
      </c>
      <c r="W265" s="66">
        <v>211450</v>
      </c>
      <c r="X265" s="83">
        <v>0</v>
      </c>
      <c r="Y265" s="83">
        <v>0</v>
      </c>
      <c r="Z265" s="83">
        <v>0</v>
      </c>
      <c r="AA265" s="95">
        <v>0</v>
      </c>
    </row>
    <row r="266" spans="1:27">
      <c r="A266" s="51"/>
      <c r="B266" s="45" t="s">
        <v>183</v>
      </c>
      <c r="C266" s="66">
        <f>C215+C219+C223+C227+C231+C235+C238+C242+C246+C250+C258+C254+C261+C265</f>
        <v>11544746</v>
      </c>
      <c r="D266" s="67">
        <f>D215+D219+D223+D227+D231+D235+D238+D242+D246+D250+D258+D254+D261+D265</f>
        <v>11520034</v>
      </c>
      <c r="E266" s="25">
        <f>AVERAGE(E215, E219, E223, E227, E231, E235, E238, E242, E246, E250, E254, E258, E261, E265)</f>
        <v>99.928571428571431</v>
      </c>
      <c r="F266" s="67">
        <f>F215+F219+F223+F227+F231+F235+F238+F242+F246+F250+F258+F254+F261+F265</f>
        <v>10176320</v>
      </c>
      <c r="G266" s="31">
        <v>88</v>
      </c>
      <c r="H266" s="66">
        <f>H215+H219+H223+H227+H231+H235+H238+H242+H246+H250+H258+H254+H261+H265</f>
        <v>11180465</v>
      </c>
      <c r="I266" s="67">
        <f>I215+I219+I223+I227+I231+I235+I238+I242+I246+I250+I258+I254+I261+I265</f>
        <v>9127793</v>
      </c>
      <c r="J266" s="25">
        <v>79</v>
      </c>
      <c r="K266" s="67">
        <f>K215+K219+K223+K227+K231+K235+K238+K242+K246+K250+K258+K254+K261+K265</f>
        <v>9127793</v>
      </c>
      <c r="L266" s="68">
        <v>79</v>
      </c>
      <c r="M266" s="66">
        <f>M215+M219+M223+M227+M231+M235+M238+M242+M246+M250+M258+M254+M261+M265</f>
        <v>7126006</v>
      </c>
      <c r="N266" s="67">
        <f>N215+N219+N223+N227+N231+N235+N238+N242+N246+N250+N258+N254+N261+N265</f>
        <v>6852271</v>
      </c>
      <c r="O266" s="25">
        <v>96</v>
      </c>
      <c r="P266" s="67">
        <f>P215+P219+P223+P227+P231+P235+P238+P242+P246+P250+P258+P254+P261+P265</f>
        <v>1125894</v>
      </c>
      <c r="Q266" s="68">
        <v>16</v>
      </c>
      <c r="R266" s="66">
        <f>R215+R219+R223+R227+R231+R235+R238+R242+R246+R250+R258+R254+R261+R265</f>
        <v>7726377</v>
      </c>
      <c r="S266" s="67">
        <f>S215+S219+S223+S227+S231+S235+S238+S242+S246+S250+S258+S254+S261+S265</f>
        <v>400824</v>
      </c>
      <c r="T266" s="25">
        <v>5</v>
      </c>
      <c r="U266" s="67">
        <f>U215+U219+U223+U227+U231+U235+U238+U242+U246+U250+U258+U254+U261+U265</f>
        <v>190955</v>
      </c>
      <c r="V266" s="68">
        <v>2</v>
      </c>
      <c r="W266" s="66">
        <f>W215+W219+W223+W227+W231+W235+W238+W242+W246+W250+W258+W254+W261+W265</f>
        <v>5936246</v>
      </c>
      <c r="X266" s="67">
        <f>X215+X219+X223+X227+X231+X235+X238+X242+X246+X250+X258+X254+X261+X265</f>
        <v>0</v>
      </c>
      <c r="Y266" s="25">
        <f>(X266/W266)*100</f>
        <v>0</v>
      </c>
      <c r="Z266" s="67">
        <f>Z215+Z219+Z223+Z227+Z231+Z235+Z238+Z242+Z246+Z250+Z258+Z254+Z261+Z265</f>
        <v>0</v>
      </c>
      <c r="AA266" s="70">
        <f>(Z266/W266)*100</f>
        <v>0</v>
      </c>
    </row>
    <row r="267" spans="1:27" ht="25.5">
      <c r="A267" s="98"/>
      <c r="B267" s="12" t="s">
        <v>28</v>
      </c>
      <c r="C267" s="66"/>
      <c r="D267" s="71"/>
      <c r="E267" s="25"/>
      <c r="F267" s="71"/>
      <c r="G267" s="31"/>
      <c r="H267" s="72">
        <f>H262+H255+H251+H243+H239+H232+H228+H224+H220+H216</f>
        <v>1343714</v>
      </c>
      <c r="I267" s="54">
        <f>I262+I255+I251+I243+I239+I232+I228+I224+I220+I216</f>
        <v>1343714</v>
      </c>
      <c r="J267" s="17">
        <v>100</v>
      </c>
      <c r="K267" s="54">
        <f>K262+K255+K251+K243+K239+K232+K228+K224+K220+K216</f>
        <v>1343714</v>
      </c>
      <c r="L267" s="63">
        <v>100</v>
      </c>
      <c r="M267" s="66"/>
      <c r="N267" s="71"/>
      <c r="O267" s="25"/>
      <c r="P267" s="71"/>
      <c r="Q267" s="68"/>
      <c r="R267" s="66"/>
      <c r="S267" s="71"/>
      <c r="T267" s="25"/>
      <c r="U267" s="71"/>
      <c r="V267" s="68"/>
      <c r="W267" s="66"/>
      <c r="X267" s="71"/>
      <c r="Y267" s="25"/>
      <c r="Z267" s="71"/>
      <c r="AA267" s="70"/>
    </row>
    <row r="268" spans="1:27" ht="25.5">
      <c r="A268" s="48"/>
      <c r="B268" s="12" t="s">
        <v>18</v>
      </c>
      <c r="C268" s="53"/>
      <c r="D268" s="55"/>
      <c r="E268" s="6"/>
      <c r="F268" s="55"/>
      <c r="G268" s="48"/>
      <c r="H268" s="53"/>
      <c r="I268" s="55"/>
      <c r="J268" s="6"/>
      <c r="K268" s="55"/>
      <c r="L268" s="48"/>
      <c r="M268" s="53"/>
      <c r="N268" s="55"/>
      <c r="O268" s="6"/>
      <c r="P268" s="55"/>
      <c r="Q268" s="48"/>
      <c r="R268" s="53">
        <f>R217+R221+R225+R229+R233+R236+R240+R244+R247+R252+R256+R259+R263</f>
        <v>5726377</v>
      </c>
      <c r="S268" s="55">
        <f>S217+S221+S225+S229+S233+S236+S240+S244+S247+S252+S256+S259+S263</f>
        <v>0</v>
      </c>
      <c r="T268" s="6">
        <v>0</v>
      </c>
      <c r="U268" s="55">
        <f>U217+U221+U225+U229+U233+U236+U240+U244+U247+U252+U256+U259+U263</f>
        <v>190955</v>
      </c>
      <c r="V268" s="48">
        <v>3</v>
      </c>
      <c r="W268" s="53">
        <f>W217+W221+W225+W229+W233+W236+W240+W244+W247+W252+W256+W259+W263</f>
        <v>5535422</v>
      </c>
      <c r="X268" s="55">
        <f>X217+X221+X225+X229+X233+X236+X240+X244+X247+X252+X256+X259+X263</f>
        <v>0</v>
      </c>
      <c r="Y268" s="6">
        <v>0</v>
      </c>
      <c r="Z268" s="55">
        <f>Z217+Z221+Z225+Z229+Z233+Z236+Z240+Z244+Z247+Z252+Z256+Z259+Z263</f>
        <v>0</v>
      </c>
      <c r="AA268" s="93">
        <v>0</v>
      </c>
    </row>
    <row r="269" spans="1:27" ht="25.5">
      <c r="A269" s="48"/>
      <c r="B269" s="12" t="s">
        <v>29</v>
      </c>
      <c r="C269" s="53"/>
      <c r="D269" s="55"/>
      <c r="E269" s="6"/>
      <c r="F269" s="55"/>
      <c r="G269" s="48"/>
      <c r="H269" s="53"/>
      <c r="I269" s="55"/>
      <c r="J269" s="6"/>
      <c r="K269" s="55"/>
      <c r="L269" s="48"/>
      <c r="M269" s="53"/>
      <c r="N269" s="55"/>
      <c r="O269" s="6"/>
      <c r="P269" s="55"/>
      <c r="Q269" s="48"/>
      <c r="R269" s="53"/>
      <c r="S269" s="55"/>
      <c r="T269" s="6"/>
      <c r="U269" s="55"/>
      <c r="V269" s="48"/>
      <c r="W269" s="53">
        <f>W248</f>
        <v>400824</v>
      </c>
      <c r="X269" s="55">
        <f>X248</f>
        <v>0</v>
      </c>
      <c r="Y269" s="6">
        <v>0</v>
      </c>
      <c r="Z269" s="55">
        <f>Z248</f>
        <v>0</v>
      </c>
      <c r="AA269" s="93">
        <v>0</v>
      </c>
    </row>
    <row r="270" spans="1:27">
      <c r="A270" s="48"/>
      <c r="B270" s="12" t="s">
        <v>20</v>
      </c>
      <c r="C270" s="53">
        <f>C215+C218+C222+C226+C230+C234+C237+C241+C245+C249+C253+C257+C260+C264</f>
        <v>11544746</v>
      </c>
      <c r="D270" s="55">
        <f>D215+D218+D222+D226+D230+D234+D237+D241+D245+D249+D253+D257+D260+D264</f>
        <v>11520034</v>
      </c>
      <c r="E270" s="20">
        <f>AVERAGE(E215, E218, E222, E226, E230, E234, E237, E241, E245, E249, E253, E257, E260, E264)</f>
        <v>99.928571428571431</v>
      </c>
      <c r="F270" s="55">
        <f>F215+F218+F222+F226+F230+F234+F237+F241+F245+F249+F253+F257+F260+F264</f>
        <v>10176320</v>
      </c>
      <c r="G270" s="29">
        <f>AVERAGE(G215, G218, G222, G226, G230, G234, G237, G241, G245, G249, G253, G257, G260, G264)</f>
        <v>89.142857142857139</v>
      </c>
      <c r="H270" s="53">
        <f>H215+H218+H222+H226+H230+H234+H237+H241+H245+H249+H253+H257+H260+H264</f>
        <v>9836751</v>
      </c>
      <c r="I270" s="55">
        <f>I215+I218+I222+I226+I230+I234+I237+I241+I245+I249+I253+I257+I260+I264</f>
        <v>7784079</v>
      </c>
      <c r="J270" s="6">
        <v>79</v>
      </c>
      <c r="K270" s="55">
        <f>K215+K218+K222+K226+K230+K234+K237+K241+K245+K249+K253+K257+K260+K264</f>
        <v>7784079</v>
      </c>
      <c r="L270" s="48">
        <v>79</v>
      </c>
      <c r="M270" s="53">
        <f>M215+M218+M222+M226+M230+M234+M237+M241+M245+M249+M253+M257+M260+M264</f>
        <v>7126006</v>
      </c>
      <c r="N270" s="55">
        <f>N215+N218+N222+N226+N230+N234+N237+N241+N245+N249+N253+N257+N260+N264</f>
        <v>6852271</v>
      </c>
      <c r="O270" s="6">
        <v>96</v>
      </c>
      <c r="P270" s="55">
        <f>P215+P218+P222+P226+P230+P234+P237+P241+P245+P249+P253+P257+P260+P264</f>
        <v>1125894</v>
      </c>
      <c r="Q270" s="48">
        <v>16</v>
      </c>
      <c r="R270" s="53">
        <f>R215+R218+R222+R226+R230+R234+R237+R241+R245+R249+R253+R257+R260+R264</f>
        <v>2000000</v>
      </c>
      <c r="S270" s="55">
        <f>S215+S218+S222+S226+S230+S234+S237+S241+S245+S249+S253+S257+S260+S264</f>
        <v>400824</v>
      </c>
      <c r="T270" s="6">
        <v>20</v>
      </c>
      <c r="U270" s="55">
        <f>U215+U218+U222+U226+U230+U234+U237+U241+U245+U249+U253+U257+U260+U264</f>
        <v>0</v>
      </c>
      <c r="V270" s="48">
        <v>0</v>
      </c>
      <c r="W270" s="53">
        <f>W215+W218+W222+W226+W230+W234+W237+W241+W245+W249+W253+W257+W260+W264</f>
        <v>0</v>
      </c>
      <c r="X270" s="55">
        <f>X215+X218+X222+X226+X230+X234+X237+X241+X245+X249+X253+X257+X260+X264</f>
        <v>0</v>
      </c>
      <c r="Y270" s="6">
        <v>0</v>
      </c>
      <c r="Z270" s="55">
        <f>Z215+Z218+Z222+Z226+Z230+Z234+Z237+Z241+Z245+Z249+Z253+Z257+Z260+Z264</f>
        <v>0</v>
      </c>
      <c r="AA270" s="93">
        <v>0</v>
      </c>
    </row>
    <row r="271" spans="1:27">
      <c r="A271" s="51"/>
      <c r="B271" s="15" t="s">
        <v>184</v>
      </c>
      <c r="C271" s="66">
        <f>C12+C26+C59+C123+C150+C209+C266</f>
        <v>28919806</v>
      </c>
      <c r="D271" s="67">
        <f>D12+D26+D59+D123+D150+D209+D266</f>
        <v>27416679</v>
      </c>
      <c r="E271" s="25">
        <v>95</v>
      </c>
      <c r="F271" s="67">
        <f>F12+F26+F59+F123+F150+F209+F266</f>
        <v>24430608</v>
      </c>
      <c r="G271" s="31">
        <v>85</v>
      </c>
      <c r="H271" s="66">
        <f>H12+H26+H59+H123+H150+H209+H266</f>
        <v>28919806</v>
      </c>
      <c r="I271" s="67">
        <f>I12+I26+I59+I123+I150+I209+I266</f>
        <v>25467122</v>
      </c>
      <c r="J271" s="25">
        <v>87</v>
      </c>
      <c r="K271" s="67">
        <f>K12+K26+K59+K123+K150+K209+K266</f>
        <v>25467122</v>
      </c>
      <c r="L271" s="68">
        <v>87</v>
      </c>
      <c r="M271" s="66">
        <f>M12+M26+M59+M123+M150+M209+M266</f>
        <v>25467122</v>
      </c>
      <c r="N271" s="67">
        <f>N12+N26+N59+N123+N150+N209+N266</f>
        <v>24057526</v>
      </c>
      <c r="O271" s="25">
        <v>94</v>
      </c>
      <c r="P271" s="67">
        <f>P12+P26+P59+P123+P150+P209+P266</f>
        <v>8800000</v>
      </c>
      <c r="Q271" s="68">
        <v>35</v>
      </c>
      <c r="R271" s="66">
        <f>R12+R26+R59+R123+R150+R209+R266</f>
        <v>25467122</v>
      </c>
      <c r="S271" s="67">
        <f>S12+S26+S59+S123+S150+S209+S266</f>
        <v>3028626</v>
      </c>
      <c r="T271" s="25">
        <v>12</v>
      </c>
      <c r="U271" s="67">
        <f>U12+U26+U59+U123+U150+U209+U266</f>
        <v>8318625</v>
      </c>
      <c r="V271" s="68">
        <v>33</v>
      </c>
      <c r="W271" s="66">
        <f>W12+W26+W59+W123+W150+W209+W266</f>
        <v>12500000</v>
      </c>
      <c r="X271" s="67">
        <f>X12+X26+X59+X123+X150+X209+X266</f>
        <v>0</v>
      </c>
      <c r="Y271" s="25">
        <f>(X271/W271)*100</f>
        <v>0</v>
      </c>
      <c r="Z271" s="67">
        <f>Z12+Z26+Z59+Z123+Z150+Z209+Z266</f>
        <v>87415</v>
      </c>
      <c r="AA271" s="70">
        <f>(Z271/W271)*100</f>
        <v>0.69931999999999994</v>
      </c>
    </row>
    <row r="272" spans="1:27" ht="25.5">
      <c r="A272" s="98"/>
      <c r="B272" s="12" t="s">
        <v>28</v>
      </c>
      <c r="C272" s="66"/>
      <c r="D272" s="71"/>
      <c r="E272" s="25"/>
      <c r="F272" s="71"/>
      <c r="G272" s="31"/>
      <c r="H272" s="72">
        <f>H267+H210+H151+H124+H27</f>
        <v>2989984</v>
      </c>
      <c r="I272" s="54">
        <f>I267+I210+I151+I124+I27</f>
        <v>2986071</v>
      </c>
      <c r="J272" s="17">
        <v>100</v>
      </c>
      <c r="K272" s="54">
        <f>K267+K210+K151+K124+K27</f>
        <v>2986071</v>
      </c>
      <c r="L272" s="63">
        <v>100</v>
      </c>
      <c r="M272" s="66"/>
      <c r="N272" s="71"/>
      <c r="O272" s="25"/>
      <c r="P272" s="71"/>
      <c r="Q272" s="68"/>
      <c r="R272" s="66"/>
      <c r="S272" s="71"/>
      <c r="T272" s="25"/>
      <c r="U272" s="71"/>
      <c r="V272" s="68"/>
      <c r="W272" s="66"/>
      <c r="X272" s="71"/>
      <c r="Y272" s="25"/>
      <c r="Z272" s="71"/>
      <c r="AA272" s="70"/>
    </row>
    <row r="273" spans="1:27" ht="25.5">
      <c r="A273" s="48"/>
      <c r="B273" s="12" t="s">
        <v>18</v>
      </c>
      <c r="C273" s="53"/>
      <c r="D273" s="55"/>
      <c r="E273" s="6"/>
      <c r="F273" s="55"/>
      <c r="G273" s="68"/>
      <c r="H273" s="53"/>
      <c r="I273" s="55"/>
      <c r="J273" s="6"/>
      <c r="K273" s="55"/>
      <c r="L273" s="68"/>
      <c r="M273" s="53"/>
      <c r="N273" s="55"/>
      <c r="O273" s="6"/>
      <c r="P273" s="55"/>
      <c r="Q273" s="68"/>
      <c r="R273" s="53">
        <f>R268+R211+R125+R60+R28+R13</f>
        <v>15257526</v>
      </c>
      <c r="S273" s="54">
        <f>S268+S211+S125+S60+S28+S13</f>
        <v>0</v>
      </c>
      <c r="T273" s="6">
        <v>0</v>
      </c>
      <c r="U273" s="54">
        <f>U268+U211+U125+U60+U28+U13</f>
        <v>8318625</v>
      </c>
      <c r="V273" s="63">
        <v>53</v>
      </c>
      <c r="W273" s="53">
        <f>W268+W211+W125+W60+W28+W13</f>
        <v>6938901</v>
      </c>
      <c r="X273" s="55">
        <f>X268+X211+X125+X60+X28+X13</f>
        <v>0</v>
      </c>
      <c r="Y273" s="6">
        <v>0</v>
      </c>
      <c r="Z273" s="55">
        <f>Z268+Z211+Z125+Z60+Z28+Z13</f>
        <v>87415</v>
      </c>
      <c r="AA273" s="65">
        <f>(Z273/W273)*100</f>
        <v>1.2597816282434351</v>
      </c>
    </row>
    <row r="274" spans="1:27" ht="25.5">
      <c r="A274" s="48"/>
      <c r="B274" s="12" t="s">
        <v>29</v>
      </c>
      <c r="C274" s="53"/>
      <c r="D274" s="55"/>
      <c r="E274" s="6"/>
      <c r="F274" s="55"/>
      <c r="G274" s="48"/>
      <c r="H274" s="53"/>
      <c r="I274" s="55"/>
      <c r="J274" s="6"/>
      <c r="K274" s="55"/>
      <c r="L274" s="48"/>
      <c r="M274" s="53"/>
      <c r="N274" s="55"/>
      <c r="O274" s="6"/>
      <c r="P274" s="55"/>
      <c r="Q274" s="48"/>
      <c r="R274" s="53"/>
      <c r="S274" s="55"/>
      <c r="T274" s="6"/>
      <c r="U274" s="55"/>
      <c r="V274" s="48"/>
      <c r="W274" s="53">
        <f>W269+W212+W152+W126+W61+W29</f>
        <v>3028626</v>
      </c>
      <c r="X274" s="55">
        <f>X269+X212+X152+X126+X61+X29</f>
        <v>0</v>
      </c>
      <c r="Y274" s="6">
        <v>0</v>
      </c>
      <c r="Z274" s="55">
        <f>Z269+Z212+Z152+Z126+Z61+Z29</f>
        <v>0</v>
      </c>
      <c r="AA274" s="93">
        <v>0</v>
      </c>
    </row>
    <row r="275" spans="1:27">
      <c r="A275" s="48"/>
      <c r="B275" s="12" t="s">
        <v>20</v>
      </c>
      <c r="C275" s="53">
        <f>C270+C213+C153+C127+C62+C30+C14</f>
        <v>28919806</v>
      </c>
      <c r="D275" s="55">
        <f>D270+D213+D153+D127+D62+D30+D14</f>
        <v>27416679</v>
      </c>
      <c r="E275" s="20">
        <v>95</v>
      </c>
      <c r="F275" s="55">
        <f>F270+F213+F153+F127+F62+F30+F14</f>
        <v>24430608</v>
      </c>
      <c r="G275" s="29">
        <v>85</v>
      </c>
      <c r="H275" s="53">
        <f>H270+H213+H153+H127+H62+H30+H14</f>
        <v>25929822</v>
      </c>
      <c r="I275" s="55">
        <f>I270+I213+I153+I127+I62+I30+I14</f>
        <v>22481051</v>
      </c>
      <c r="J275" s="6">
        <v>87</v>
      </c>
      <c r="K275" s="55">
        <f>K270+K213+K153+K127+K62+K30+K14</f>
        <v>22481051</v>
      </c>
      <c r="L275" s="48">
        <v>87</v>
      </c>
      <c r="M275" s="53">
        <f>M270+M213+M153+M127+M62+M30+M14</f>
        <v>25467122</v>
      </c>
      <c r="N275" s="55">
        <f>N270+N213+N153+N127+N62+N30+N14</f>
        <v>24057526</v>
      </c>
      <c r="O275" s="6">
        <v>94</v>
      </c>
      <c r="P275" s="55">
        <f>P270+P213+P153+P127+P62+P30+P14</f>
        <v>8800000</v>
      </c>
      <c r="Q275" s="48">
        <v>35</v>
      </c>
      <c r="R275" s="53">
        <f>R270+R213+R153+R127+R62+R30+R14</f>
        <v>10209596</v>
      </c>
      <c r="S275" s="55">
        <f>S270+S213+S153+S127+S62+S30+S14</f>
        <v>3028626</v>
      </c>
      <c r="T275" s="6">
        <v>29</v>
      </c>
      <c r="U275" s="55">
        <f>U270+U213+U153+U127+U62+U30+U14</f>
        <v>0</v>
      </c>
      <c r="V275" s="48">
        <v>0</v>
      </c>
      <c r="W275" s="53">
        <f>W270+W213+W153+W127+W62+W30+W14</f>
        <v>2532473</v>
      </c>
      <c r="X275" s="55">
        <f>X270+X213+X153+X127+X62+X30+X14</f>
        <v>0</v>
      </c>
      <c r="Y275" s="6">
        <v>0</v>
      </c>
      <c r="Z275" s="55">
        <f>Z270+Z213+Z153+Z127+Z62+Z30+Z14</f>
        <v>0</v>
      </c>
      <c r="AA275" s="93">
        <v>0</v>
      </c>
    </row>
  </sheetData>
  <mergeCells count="20">
    <mergeCell ref="A63:AA63"/>
    <mergeCell ref="A128:AA128"/>
    <mergeCell ref="A3:A4"/>
    <mergeCell ref="B3:B4"/>
    <mergeCell ref="A2:AA2"/>
    <mergeCell ref="F1:G1"/>
    <mergeCell ref="K1:L1"/>
    <mergeCell ref="P1:Q1"/>
    <mergeCell ref="U1:V1"/>
    <mergeCell ref="Y1:AA1"/>
    <mergeCell ref="C3:G3"/>
    <mergeCell ref="H3:L3"/>
    <mergeCell ref="M3:Q3"/>
    <mergeCell ref="R3:V3"/>
    <mergeCell ref="A154:AA154"/>
    <mergeCell ref="A214:AA214"/>
    <mergeCell ref="W3:AA3"/>
    <mergeCell ref="B6:AA6"/>
    <mergeCell ref="B15:AA15"/>
    <mergeCell ref="A31:AA31"/>
  </mergeCells>
  <phoneticPr fontId="0" type="noConversion"/>
  <pageMargins left="0.31496062992125984" right="0.31496062992125984" top="0.39370078740157483" bottom="0.19685039370078741" header="0.31496062992125984" footer="0.31496062992125984"/>
  <pageSetup paperSize="9" scale="45" firstPageNumber="24" orientation="landscape" useFirstPageNumber="1" horizontalDpi="180" verticalDpi="180" r:id="rId1"/>
  <headerFooter>
    <oddHeader>&amp;C-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2017-05-03T07:56:14Z</cp:lastPrinted>
  <dcterms:created xsi:type="dcterms:W3CDTF">2006-09-28T05:33:49Z</dcterms:created>
  <dcterms:modified xsi:type="dcterms:W3CDTF">2017-05-03T07:58:43Z</dcterms:modified>
</cp:coreProperties>
</file>